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C:\Users\jgw\Desktop\TI hjemmeside\Solenergi\"/>
    </mc:Choice>
  </mc:AlternateContent>
  <workbookProtection workbookPassword="C6BC" lockStructure="1"/>
  <bookViews>
    <workbookView xWindow="0" yWindow="120" windowWidth="11340" windowHeight="5970" firstSheet="1" activeTab="1"/>
  </bookViews>
  <sheets>
    <sheet name="Stand Alone" sheetId="3" state="hidden" r:id="rId1"/>
    <sheet name="Nettilsluttet" sheetId="2" r:id="rId2"/>
  </sheets>
  <calcPr calcId="152511"/>
</workbook>
</file>

<file path=xl/calcChain.xml><?xml version="1.0" encoding="utf-8"?>
<calcChain xmlns="http://schemas.openxmlformats.org/spreadsheetml/2006/main">
  <c r="F31" i="2" l="1"/>
  <c r="F24" i="2" s="1"/>
  <c r="F29" i="2"/>
  <c r="L5" i="3"/>
  <c r="L6" i="3"/>
  <c r="L7" i="3"/>
  <c r="L8" i="3"/>
  <c r="H30" i="3"/>
  <c r="F30" i="3"/>
  <c r="H26" i="3"/>
  <c r="L9" i="3" l="1"/>
  <c r="L30" i="3" s="1"/>
  <c r="L31" i="3" s="1"/>
  <c r="F25" i="2"/>
  <c r="F26" i="2"/>
  <c r="F27" i="2" s="1"/>
  <c r="H31" i="2"/>
  <c r="D26" i="3" l="1"/>
  <c r="D30" i="3"/>
  <c r="L26" i="3"/>
</calcChain>
</file>

<file path=xl/sharedStrings.xml><?xml version="1.0" encoding="utf-8"?>
<sst xmlns="http://schemas.openxmlformats.org/spreadsheetml/2006/main" count="109" uniqueCount="94">
  <si>
    <t>kWh/m²</t>
  </si>
  <si>
    <t>m²</t>
  </si>
  <si>
    <t>%</t>
  </si>
  <si>
    <t>kWh</t>
  </si>
  <si>
    <t>Resultater:</t>
  </si>
  <si>
    <t>Input:</t>
  </si>
  <si>
    <t>Syd</t>
  </si>
  <si>
    <t>Vandret</t>
  </si>
  <si>
    <t>Lodret</t>
  </si>
  <si>
    <t>15°</t>
  </si>
  <si>
    <t>75°</t>
  </si>
  <si>
    <t>kWpeak</t>
  </si>
  <si>
    <t>Samlet modulareal</t>
  </si>
  <si>
    <t>Modulvirkningsgrad</t>
  </si>
  <si>
    <t>Indstråling på den aktuelle flade</t>
  </si>
  <si>
    <t>Systemfaktor</t>
  </si>
  <si>
    <t>x</t>
  </si>
  <si>
    <t>C</t>
  </si>
  <si>
    <t>D</t>
  </si>
  <si>
    <t xml:space="preserve"> =</t>
  </si>
  <si>
    <t>Afvigelse fra syd(0-90)</t>
  </si>
  <si>
    <t>Overslagsberegning af stand alone solcelleanlæg i Danmark</t>
  </si>
  <si>
    <t>A. Samlet dagligt energibehov</t>
  </si>
  <si>
    <t>Apparat:</t>
  </si>
  <si>
    <t>Samlet daglig energi:</t>
  </si>
  <si>
    <t>Wh</t>
  </si>
  <si>
    <t>Døgn</t>
  </si>
  <si>
    <t>Wpeak</t>
  </si>
  <si>
    <t>A</t>
  </si>
  <si>
    <t>/</t>
  </si>
  <si>
    <t>B</t>
  </si>
  <si>
    <t>(sikkerhed)</t>
  </si>
  <si>
    <t>Januar</t>
  </si>
  <si>
    <t>Februar</t>
  </si>
  <si>
    <t>Marts</t>
  </si>
  <si>
    <t>April</t>
  </si>
  <si>
    <t xml:space="preserve">Maj </t>
  </si>
  <si>
    <t>Juni</t>
  </si>
  <si>
    <t>Juli</t>
  </si>
  <si>
    <t>August</t>
  </si>
  <si>
    <t>September</t>
  </si>
  <si>
    <t>Oktober</t>
  </si>
  <si>
    <t>November</t>
  </si>
  <si>
    <t>December</t>
  </si>
  <si>
    <t>1,.8</t>
  </si>
  <si>
    <t>Lampe</t>
  </si>
  <si>
    <t>Fjernsyn</t>
  </si>
  <si>
    <t>Ah(12V)</t>
  </si>
  <si>
    <t>D. Batteriets afladningsdybde i forhold til nominel kapacitet</t>
  </si>
  <si>
    <t>PC</t>
  </si>
  <si>
    <t>Indtast værdier nedenfor eller brug skyderen</t>
  </si>
  <si>
    <t>NETTILSLUTTET SOLCELLEANLÆG I DANMARK</t>
  </si>
  <si>
    <t>typisk</t>
  </si>
  <si>
    <t>Ideel</t>
  </si>
  <si>
    <t>Ringe</t>
  </si>
  <si>
    <t>Hældning fra vandret</t>
  </si>
  <si>
    <t>kWh/kWpeak</t>
  </si>
  <si>
    <t>Øst/vest</t>
  </si>
  <si>
    <t>Grader</t>
  </si>
  <si>
    <t>Ydelse per arealenhed</t>
  </si>
  <si>
    <t>Leveret til el-nettet pr. år</t>
  </si>
  <si>
    <t xml:space="preserve">% </t>
  </si>
  <si>
    <t>Ydelse i forhold til idealanlæg</t>
  </si>
  <si>
    <t>% af indstråling ved ideel placering</t>
  </si>
  <si>
    <t>Solcelletype:</t>
  </si>
  <si>
    <t>RESULTATER:</t>
  </si>
  <si>
    <t>Ukritiske anlæg</t>
  </si>
  <si>
    <t>Typisk fritidsanlæg</t>
  </si>
  <si>
    <t>Kritisk forsyning</t>
  </si>
  <si>
    <t>Fritidsbatteri</t>
  </si>
  <si>
    <t>Solarbatteri</t>
  </si>
  <si>
    <t xml:space="preserve">     Startbatteri</t>
  </si>
  <si>
    <t xml:space="preserve"> Solcellemodul:</t>
  </si>
  <si>
    <t>Helårsanlæg</t>
  </si>
  <si>
    <t>Hældning</t>
  </si>
  <si>
    <t>Mærkeeffekt W</t>
  </si>
  <si>
    <t>Brugstimer pr. døgn</t>
  </si>
  <si>
    <t>Energibehov I Watt-timer</t>
  </si>
  <si>
    <t>C. Forsyningssikkerhed (Antal døgn der skal kunne forsynes uden sol)</t>
  </si>
  <si>
    <t>Kun for sommerhalvår</t>
  </si>
  <si>
    <t>B. Daglig gennemsnitlig mængde solenergi i den dimensionerende måned (Sydvendt flade, se tabel)</t>
  </si>
  <si>
    <t xml:space="preserve"> Batterikapacitet</t>
  </si>
  <si>
    <t>Standardværdier:</t>
  </si>
  <si>
    <t>Indtast værdier I de hvide felter eller brug skyderen</t>
  </si>
  <si>
    <t>Beregnet ydelse år 1</t>
  </si>
  <si>
    <t>&lt;==</t>
  </si>
  <si>
    <t>Installeret solcelleeffekt</t>
  </si>
  <si>
    <t>Ydelse i forhold til installeret solcelleeffekt</t>
  </si>
  <si>
    <t>Vejledning til input</t>
  </si>
  <si>
    <t>Se i feltet nederst til højre for at få en forklaring</t>
  </si>
  <si>
    <t>Modulareal:</t>
  </si>
  <si>
    <t>Samlet solcelleareal incl kanter og mellemrum mellem cellerne men excl areal mellem modulerne</t>
  </si>
  <si>
    <t xml:space="preserve">                Tyndfilm                       Multi-X       Mono-X         Avancerede</t>
  </si>
  <si>
    <r>
      <rPr>
        <b/>
        <i/>
        <sz val="14"/>
        <rFont val="Arial"/>
        <family val="2"/>
      </rPr>
      <t>Introduktion</t>
    </r>
    <r>
      <rPr>
        <b/>
        <i/>
        <sz val="11"/>
        <rFont val="Arial"/>
        <family val="2"/>
      </rPr>
      <t xml:space="preserve">
</t>
    </r>
    <r>
      <rPr>
        <i/>
        <sz val="11"/>
        <rFont val="Arial"/>
        <family val="2"/>
      </rPr>
      <t>Nettilsluttede solcelleanlæg forsyner det normale elnet med solstrøm via en vekselretter. Anlæggene vil ofte være monteret på en eksisterende bygning, hvad der bestemmer solcellernes hældning og orientering.
Ved tryk på indtastningsfelterne  fremkommer uddybende hjælpetekster i feltet herunder.
Ved tryk på "Typiske værdier" indsættes data for et typisk anlæg til et enfamiliehus i input-felterne. 
Resultaterne er typiske værdier. I praksis forekommer afvigelser på grund af de lokale indbygnings- og installationsforhold</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</si>
</sst>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2"/>
      <name val="Arial"/>
      <family val="2"/>
    </font>
    <font>
      <sz val="12"/>
      <name val="Arial"/>
      <family val="2"/>
    </font>
    <font>
      <i/>
      <sz val="12"/>
      <name val="Arial"/>
      <family val="2"/>
    </font>
    <font>
      <b/>
      <sz val="10"/>
      <name val="Arial"/>
      <family val="2"/>
    </font>
    <font>
      <sz val="10"/>
      <name val="Arial"/>
      <family val="2"/>
    </font>
    <font>
      <sz val="12"/>
      <color indexed="10"/>
      <name val="Arial"/>
      <family val="2"/>
    </font>
    <font>
      <b/>
      <sz val="16"/>
      <name val="Arial"/>
      <family val="2"/>
    </font>
    <font>
      <b/>
      <i/>
      <sz val="12"/>
      <name val="Arial"/>
      <family val="2"/>
    </font>
    <font>
      <b/>
      <sz val="14"/>
      <name val="Arial"/>
      <family val="2"/>
    </font>
    <font>
      <sz val="8"/>
      <name val="Arial"/>
      <family val="2"/>
    </font>
    <font>
      <i/>
      <sz val="11"/>
      <name val="Arial"/>
      <family val="2"/>
    </font>
    <font>
      <b/>
      <i/>
      <sz val="11"/>
      <name val="Arial"/>
      <family val="2"/>
    </font>
    <font>
      <u/>
      <sz val="11"/>
      <name val="Arial"/>
      <family val="2"/>
    </font>
    <font>
      <b/>
      <sz val="11"/>
      <name val="Arial"/>
      <family val="2"/>
    </font>
    <font>
      <sz val="11"/>
      <name val="Arial"/>
      <family val="2"/>
    </font>
    <font>
      <b/>
      <i/>
      <sz val="14"/>
      <name val="Arial"/>
      <family val="2"/>
    </font>
    <font>
      <sz val="9"/>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15"/>
        <bgColor indexed="64"/>
      </patternFill>
    </fill>
    <fill>
      <patternFill patternType="solid">
        <fgColor indexed="50"/>
        <bgColor indexed="64"/>
      </patternFill>
    </fill>
    <fill>
      <patternFill patternType="solid">
        <fgColor indexed="46"/>
        <bgColor indexed="64"/>
      </patternFill>
    </fill>
  </fills>
  <borders count="27">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applyBorder="0"/>
    <xf numFmtId="9" fontId="1" fillId="0" borderId="0" applyFont="0" applyFill="0" applyBorder="0" applyAlignment="0" applyProtection="0"/>
  </cellStyleXfs>
  <cellXfs count="153">
    <xf numFmtId="0" fontId="0" fillId="0" borderId="0" xfId="0"/>
    <xf numFmtId="0" fontId="0" fillId="0" borderId="0" xfId="0" applyBorder="1"/>
    <xf numFmtId="0" fontId="0" fillId="0" borderId="1" xfId="0" applyBorder="1"/>
    <xf numFmtId="0" fontId="3" fillId="0" borderId="0" xfId="0" applyFont="1"/>
    <xf numFmtId="0" fontId="3" fillId="0" borderId="0" xfId="0" applyFont="1" applyBorder="1"/>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9" fontId="0" fillId="0" borderId="0" xfId="1" applyFont="1"/>
    <xf numFmtId="0" fontId="6" fillId="3" borderId="0" xfId="0" applyFont="1" applyFill="1" applyBorder="1"/>
    <xf numFmtId="0" fontId="6" fillId="4" borderId="0" xfId="0" applyFont="1" applyFill="1" applyBorder="1"/>
    <xf numFmtId="0" fontId="0" fillId="4" borderId="1" xfId="0" applyFill="1" applyBorder="1"/>
    <xf numFmtId="0" fontId="7" fillId="5" borderId="0" xfId="0" applyFont="1" applyFill="1" applyBorder="1"/>
    <xf numFmtId="0" fontId="6" fillId="6" borderId="0" xfId="0" applyFont="1" applyFill="1" applyBorder="1"/>
    <xf numFmtId="0" fontId="3" fillId="7" borderId="4" xfId="0" applyFont="1" applyFill="1" applyBorder="1"/>
    <xf numFmtId="0" fontId="3" fillId="7" borderId="0" xfId="0" applyFont="1" applyFill="1" applyBorder="1"/>
    <xf numFmtId="0" fontId="0" fillId="7" borderId="0" xfId="0" applyFill="1" applyBorder="1"/>
    <xf numFmtId="0" fontId="2" fillId="7" borderId="0" xfId="0" applyFont="1" applyFill="1" applyBorder="1"/>
    <xf numFmtId="0" fontId="0" fillId="7" borderId="1" xfId="0" applyFill="1" applyBorder="1"/>
    <xf numFmtId="0" fontId="3" fillId="7" borderId="5" xfId="0" applyFont="1" applyFill="1" applyBorder="1"/>
    <xf numFmtId="0" fontId="3" fillId="7" borderId="3" xfId="0" applyFont="1" applyFill="1" applyBorder="1"/>
    <xf numFmtId="0" fontId="0" fillId="7" borderId="3" xfId="0" applyFill="1" applyBorder="1"/>
    <xf numFmtId="0" fontId="0" fillId="7" borderId="6" xfId="0" applyFill="1" applyBorder="1"/>
    <xf numFmtId="0" fontId="2" fillId="7" borderId="4" xfId="0" applyFont="1" applyFill="1" applyBorder="1"/>
    <xf numFmtId="0" fontId="2" fillId="2" borderId="4" xfId="0" applyFont="1" applyFill="1" applyBorder="1"/>
    <xf numFmtId="0" fontId="3" fillId="2" borderId="0" xfId="0" applyFont="1" applyFill="1" applyBorder="1"/>
    <xf numFmtId="0" fontId="0" fillId="2" borderId="0" xfId="0" applyFill="1" applyBorder="1"/>
    <xf numFmtId="0" fontId="0" fillId="2" borderId="1" xfId="0" applyFill="1" applyBorder="1"/>
    <xf numFmtId="0" fontId="3" fillId="2" borderId="4" xfId="0" applyFont="1" applyFill="1" applyBorder="1"/>
    <xf numFmtId="0" fontId="6" fillId="2" borderId="0" xfId="0" applyFont="1" applyFill="1" applyBorder="1"/>
    <xf numFmtId="0" fontId="5" fillId="2" borderId="0" xfId="0" applyFont="1" applyFill="1"/>
    <xf numFmtId="0" fontId="5" fillId="2" borderId="1" xfId="0" applyFont="1" applyFill="1" applyBorder="1"/>
    <xf numFmtId="0" fontId="3" fillId="8" borderId="2" xfId="0" applyFont="1" applyFill="1" applyBorder="1"/>
    <xf numFmtId="0" fontId="0" fillId="8" borderId="2" xfId="0" applyFill="1" applyBorder="1"/>
    <xf numFmtId="0" fontId="2" fillId="8" borderId="4" xfId="0" applyFont="1" applyFill="1" applyBorder="1"/>
    <xf numFmtId="0" fontId="3" fillId="8" borderId="0" xfId="0" applyFont="1" applyFill="1" applyBorder="1"/>
    <xf numFmtId="0" fontId="0" fillId="8" borderId="0" xfId="0" applyFill="1" applyBorder="1"/>
    <xf numFmtId="0" fontId="8" fillId="8" borderId="8" xfId="0" applyFont="1" applyFill="1" applyBorder="1"/>
    <xf numFmtId="0" fontId="8" fillId="8" borderId="4" xfId="0" applyFont="1" applyFill="1" applyBorder="1"/>
    <xf numFmtId="0" fontId="3" fillId="2" borderId="1" xfId="0" applyFont="1" applyFill="1" applyBorder="1"/>
    <xf numFmtId="0" fontId="2" fillId="7" borderId="8" xfId="0" applyFont="1" applyFill="1" applyBorder="1"/>
    <xf numFmtId="0" fontId="3" fillId="7" borderId="2" xfId="0" applyFont="1" applyFill="1" applyBorder="1"/>
    <xf numFmtId="0" fontId="0" fillId="7" borderId="2" xfId="0" applyFill="1" applyBorder="1"/>
    <xf numFmtId="0" fontId="0" fillId="7" borderId="7" xfId="0" applyFill="1" applyBorder="1"/>
    <xf numFmtId="0" fontId="5" fillId="7" borderId="0" xfId="0" applyFont="1" applyFill="1" applyBorder="1"/>
    <xf numFmtId="1" fontId="3" fillId="7" borderId="3" xfId="0" applyNumberFormat="1" applyFont="1" applyFill="1" applyBorder="1"/>
    <xf numFmtId="0" fontId="3" fillId="2" borderId="2" xfId="0" applyFont="1" applyFill="1" applyBorder="1"/>
    <xf numFmtId="0" fontId="3" fillId="2" borderId="9" xfId="0" applyFont="1" applyFill="1" applyBorder="1"/>
    <xf numFmtId="0" fontId="0" fillId="2" borderId="10" xfId="0" applyFill="1" applyBorder="1"/>
    <xf numFmtId="0" fontId="3" fillId="2" borderId="10" xfId="0" applyFont="1" applyFill="1" applyBorder="1"/>
    <xf numFmtId="0" fontId="3" fillId="2" borderId="9" xfId="0" applyFont="1" applyFill="1" applyBorder="1" applyAlignment="1">
      <alignment horizontal="center"/>
    </xf>
    <xf numFmtId="0" fontId="0" fillId="2" borderId="9" xfId="0" applyFill="1" applyBorder="1"/>
    <xf numFmtId="0" fontId="3" fillId="2" borderId="10" xfId="0" applyFont="1" applyFill="1" applyBorder="1" applyAlignment="1">
      <alignment horizontal="center"/>
    </xf>
    <xf numFmtId="0" fontId="2" fillId="2" borderId="10" xfId="0" applyFont="1" applyFill="1" applyBorder="1" applyAlignment="1">
      <alignment horizontal="center"/>
    </xf>
    <xf numFmtId="0" fontId="3" fillId="2" borderId="3" xfId="0" applyFont="1" applyFill="1" applyBorder="1"/>
    <xf numFmtId="0" fontId="3" fillId="7" borderId="0" xfId="0" applyFont="1" applyFill="1" applyBorder="1" applyAlignment="1">
      <alignment horizontal="center"/>
    </xf>
    <xf numFmtId="0" fontId="3" fillId="7" borderId="0" xfId="0" quotePrefix="1" applyFont="1" applyFill="1" applyBorder="1" applyAlignment="1">
      <alignment horizontal="center"/>
    </xf>
    <xf numFmtId="0" fontId="0" fillId="7" borderId="0" xfId="0" applyFill="1" applyBorder="1" applyAlignment="1">
      <alignment horizontal="center"/>
    </xf>
    <xf numFmtId="0" fontId="6" fillId="2" borderId="0" xfId="0" applyFont="1" applyFill="1" applyBorder="1" applyAlignment="1">
      <alignment horizontal="center"/>
    </xf>
    <xf numFmtId="0" fontId="6" fillId="9" borderId="0" xfId="0" applyFont="1" applyFill="1" applyBorder="1" applyAlignment="1">
      <alignment horizontal="center"/>
    </xf>
    <xf numFmtId="0" fontId="3" fillId="9" borderId="0" xfId="0" applyFont="1" applyFill="1" applyBorder="1" applyAlignment="1">
      <alignment horizontal="center"/>
    </xf>
    <xf numFmtId="0" fontId="3" fillId="9" borderId="2" xfId="0" applyFont="1" applyFill="1" applyBorder="1"/>
    <xf numFmtId="0" fontId="3" fillId="9" borderId="2" xfId="0" applyFont="1" applyFill="1" applyBorder="1" applyAlignment="1">
      <alignment horizontal="center"/>
    </xf>
    <xf numFmtId="0" fontId="0" fillId="9" borderId="0" xfId="0" applyFill="1" applyBorder="1" applyAlignment="1">
      <alignment horizontal="center"/>
    </xf>
    <xf numFmtId="0" fontId="6" fillId="9" borderId="3" xfId="0" applyFont="1" applyFill="1" applyBorder="1" applyAlignment="1">
      <alignment horizontal="center"/>
    </xf>
    <xf numFmtId="0" fontId="3" fillId="9" borderId="3" xfId="0" applyFont="1" applyFill="1" applyBorder="1"/>
    <xf numFmtId="0" fontId="6" fillId="9" borderId="3" xfId="0" applyFont="1" applyFill="1" applyBorder="1"/>
    <xf numFmtId="0" fontId="2" fillId="7" borderId="3" xfId="0" applyFont="1" applyFill="1" applyBorder="1"/>
    <xf numFmtId="0" fontId="6" fillId="9" borderId="11" xfId="0" applyFont="1" applyFill="1" applyBorder="1" applyAlignment="1">
      <alignment horizontal="center"/>
    </xf>
    <xf numFmtId="0" fontId="3" fillId="8" borderId="5" xfId="0" applyFont="1" applyFill="1" applyBorder="1"/>
    <xf numFmtId="0" fontId="3" fillId="8" borderId="3" xfId="0" applyFont="1" applyFill="1" applyBorder="1"/>
    <xf numFmtId="0" fontId="0" fillId="8" borderId="3" xfId="0" applyFill="1" applyBorder="1"/>
    <xf numFmtId="0" fontId="8" fillId="8" borderId="12" xfId="0" applyFont="1" applyFill="1" applyBorder="1"/>
    <xf numFmtId="0" fontId="0" fillId="8" borderId="13" xfId="0" applyFill="1" applyBorder="1"/>
    <xf numFmtId="0" fontId="0" fillId="8" borderId="14" xfId="0"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2" fillId="9" borderId="19" xfId="0" applyFont="1" applyFill="1" applyBorder="1"/>
    <xf numFmtId="0" fontId="3" fillId="9" borderId="20" xfId="0" applyFont="1" applyFill="1" applyBorder="1"/>
    <xf numFmtId="0" fontId="3" fillId="9" borderId="15" xfId="0" applyFont="1" applyFill="1" applyBorder="1" applyAlignment="1">
      <alignment horizontal="center"/>
    </xf>
    <xf numFmtId="0" fontId="6" fillId="9" borderId="16" xfId="0" applyFont="1" applyFill="1" applyBorder="1" applyAlignment="1">
      <alignment horizontal="center"/>
    </xf>
    <xf numFmtId="0" fontId="3" fillId="9" borderId="21" xfId="0" applyFont="1" applyFill="1" applyBorder="1" applyAlignment="1">
      <alignment horizontal="center"/>
    </xf>
    <xf numFmtId="0" fontId="6" fillId="9" borderId="16" xfId="0" applyFont="1" applyFill="1" applyBorder="1"/>
    <xf numFmtId="0" fontId="6" fillId="9" borderId="21" xfId="0" applyFont="1" applyFill="1" applyBorder="1" applyAlignment="1">
      <alignment horizontal="center"/>
    </xf>
    <xf numFmtId="0" fontId="6" fillId="9" borderId="22" xfId="0" applyFont="1" applyFill="1" applyBorder="1" applyAlignment="1">
      <alignment horizontal="center"/>
    </xf>
    <xf numFmtId="0" fontId="2" fillId="2" borderId="19" xfId="0" applyFont="1" applyFill="1" applyBorder="1"/>
    <xf numFmtId="0" fontId="3" fillId="2" borderId="20" xfId="0" applyFont="1" applyFill="1" applyBorder="1"/>
    <xf numFmtId="0" fontId="3" fillId="2" borderId="21" xfId="0" applyFont="1" applyFill="1" applyBorder="1"/>
    <xf numFmtId="0" fontId="4" fillId="9" borderId="15" xfId="0" applyFont="1" applyFill="1" applyBorder="1" applyAlignment="1">
      <alignment horizontal="left"/>
    </xf>
    <xf numFmtId="0" fontId="0" fillId="9" borderId="16" xfId="0" applyFill="1" applyBorder="1" applyAlignment="1">
      <alignment horizontal="center"/>
    </xf>
    <xf numFmtId="0" fontId="0" fillId="7" borderId="15" xfId="0" applyFill="1" applyBorder="1"/>
    <xf numFmtId="0" fontId="0" fillId="7" borderId="16" xfId="0" applyFill="1" applyBorder="1"/>
    <xf numFmtId="0" fontId="2" fillId="7" borderId="15" xfId="0" applyFont="1" applyFill="1" applyBorder="1" applyAlignment="1">
      <alignment horizontal="left"/>
    </xf>
    <xf numFmtId="0" fontId="3" fillId="7" borderId="16" xfId="0" applyFont="1" applyFill="1" applyBorder="1"/>
    <xf numFmtId="0" fontId="0" fillId="7" borderId="23" xfId="0" applyFill="1" applyBorder="1"/>
    <xf numFmtId="0" fontId="0" fillId="7" borderId="24" xfId="0" applyFill="1" applyBorder="1"/>
    <xf numFmtId="0" fontId="0" fillId="7" borderId="25" xfId="0" applyFill="1" applyBorder="1"/>
    <xf numFmtId="0" fontId="10" fillId="8" borderId="15" xfId="0" applyFont="1" applyFill="1" applyBorder="1"/>
    <xf numFmtId="0" fontId="0" fillId="8" borderId="16" xfId="0" applyFill="1" applyBorder="1"/>
    <xf numFmtId="0" fontId="2" fillId="2" borderId="12" xfId="0" applyFont="1" applyFill="1" applyBorder="1"/>
    <xf numFmtId="0" fontId="3" fillId="2" borderId="13" xfId="0" applyFont="1" applyFill="1" applyBorder="1"/>
    <xf numFmtId="0" fontId="3" fillId="2" borderId="13" xfId="0" applyFont="1" applyFill="1" applyBorder="1" applyAlignment="1">
      <alignment horizontal="center"/>
    </xf>
    <xf numFmtId="0" fontId="3" fillId="2" borderId="14" xfId="0" applyFont="1" applyFill="1" applyBorder="1"/>
    <xf numFmtId="0" fontId="9" fillId="7" borderId="12" xfId="0" applyFont="1" applyFill="1" applyBorder="1" applyAlignment="1">
      <alignment horizontal="left"/>
    </xf>
    <xf numFmtId="0" fontId="0" fillId="7" borderId="13" xfId="0" applyFill="1" applyBorder="1" applyAlignment="1">
      <alignment horizontal="center"/>
    </xf>
    <xf numFmtId="0" fontId="0" fillId="7" borderId="14" xfId="0" applyFill="1" applyBorder="1" applyAlignment="1">
      <alignment horizontal="center"/>
    </xf>
    <xf numFmtId="0" fontId="3" fillId="0" borderId="0" xfId="0" applyFont="1" applyAlignment="1" applyProtection="1">
      <alignment horizontal="center"/>
      <protection locked="0"/>
    </xf>
    <xf numFmtId="0" fontId="3" fillId="0" borderId="26" xfId="0" applyFont="1" applyFill="1" applyBorder="1" applyAlignment="1" applyProtection="1">
      <alignment horizontal="center"/>
      <protection locked="0"/>
    </xf>
    <xf numFmtId="1" fontId="2" fillId="7" borderId="3" xfId="0" applyNumberFormat="1" applyFont="1" applyFill="1" applyBorder="1" applyProtection="1">
      <protection hidden="1"/>
    </xf>
    <xf numFmtId="1" fontId="2" fillId="7" borderId="0" xfId="0" applyNumberFormat="1" applyFont="1" applyFill="1" applyBorder="1" applyProtection="1">
      <protection hidden="1"/>
    </xf>
    <xf numFmtId="1" fontId="2" fillId="7" borderId="3" xfId="0" applyNumberFormat="1" applyFont="1" applyFill="1" applyBorder="1" applyAlignment="1" applyProtection="1">
      <alignment horizontal="center"/>
      <protection hidden="1"/>
    </xf>
    <xf numFmtId="0" fontId="3" fillId="7" borderId="11"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2" fontId="2" fillId="7" borderId="0" xfId="0" applyNumberFormat="1" applyFont="1" applyFill="1" applyBorder="1" applyProtection="1">
      <protection hidden="1"/>
    </xf>
    <xf numFmtId="0" fontId="0" fillId="0" borderId="4" xfId="0" applyFill="1" applyBorder="1"/>
    <xf numFmtId="0" fontId="3" fillId="0" borderId="1" xfId="0" applyFont="1" applyFill="1" applyBorder="1"/>
    <xf numFmtId="0" fontId="1" fillId="0" borderId="4" xfId="0" quotePrefix="1" applyFont="1" applyFill="1" applyBorder="1" applyAlignment="1">
      <alignment horizontal="center"/>
    </xf>
    <xf numFmtId="0" fontId="3" fillId="0" borderId="1" xfId="0" applyFont="1" applyFill="1" applyBorder="1" applyProtection="1">
      <protection locked="0"/>
    </xf>
    <xf numFmtId="1" fontId="0" fillId="7" borderId="0" xfId="0" applyNumberFormat="1" applyFill="1" applyBorder="1"/>
    <xf numFmtId="0" fontId="3" fillId="0" borderId="0" xfId="0" applyFont="1" applyFill="1" applyBorder="1" applyAlignment="1">
      <alignment horizontal="center"/>
    </xf>
    <xf numFmtId="0" fontId="3" fillId="0" borderId="0" xfId="0" applyFont="1" applyFill="1" applyBorder="1"/>
    <xf numFmtId="0" fontId="1" fillId="0" borderId="4" xfId="0" applyFont="1" applyFill="1" applyBorder="1" applyAlignment="1">
      <alignment horizontal="left"/>
    </xf>
    <xf numFmtId="0" fontId="3" fillId="0" borderId="1" xfId="0" applyFont="1" applyFill="1" applyBorder="1" applyAlignment="1">
      <alignment horizontal="center"/>
    </xf>
    <xf numFmtId="1" fontId="3" fillId="0" borderId="1" xfId="0" applyNumberFormat="1" applyFont="1" applyFill="1" applyBorder="1" applyProtection="1">
      <protection locked="0"/>
    </xf>
    <xf numFmtId="0" fontId="18" fillId="2" borderId="0" xfId="0" quotePrefix="1" applyFont="1" applyFill="1" applyBorder="1" applyAlignment="1">
      <alignment horizontal="right"/>
    </xf>
    <xf numFmtId="0" fontId="18" fillId="2" borderId="0" xfId="0" quotePrefix="1" applyFont="1" applyFill="1" applyBorder="1"/>
    <xf numFmtId="0" fontId="18" fillId="2" borderId="0" xfId="0" applyFont="1" applyFill="1" applyBorder="1"/>
    <xf numFmtId="0" fontId="18" fillId="2" borderId="1" xfId="0" quotePrefix="1" applyFont="1" applyFill="1" applyBorder="1" applyAlignment="1">
      <alignment horizontal="right"/>
    </xf>
    <xf numFmtId="0" fontId="18" fillId="2" borderId="0" xfId="0" quotePrefix="1" applyFont="1" applyFill="1" applyBorder="1" applyAlignment="1">
      <alignment horizontal="left"/>
    </xf>
    <xf numFmtId="0" fontId="18" fillId="2" borderId="1" xfId="0" applyFont="1" applyFill="1" applyBorder="1"/>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3" xfId="0" applyFont="1" applyBorder="1" applyAlignment="1">
      <alignment horizontal="left" vertical="top" wrapText="1"/>
    </xf>
    <xf numFmtId="0" fontId="16" fillId="0" borderId="6"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2" fillId="0" borderId="8" xfId="0" applyFont="1" applyBorder="1" applyAlignment="1">
      <alignment horizontal="left" vertical="top" wrapText="1"/>
    </xf>
    <xf numFmtId="0" fontId="12" fillId="0" borderId="2" xfId="0" applyFont="1" applyBorder="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15" fillId="0" borderId="8" xfId="0" applyFont="1" applyBorder="1" applyAlignment="1">
      <alignment horizontal="lef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Scroll" dx="15" fmlaLink="$E$11" horiz="1" max="5" page="10" val="3"/>
</file>

<file path=xl/ctrlProps/ctrlProp10.xml><?xml version="1.0" encoding="utf-8"?>
<formControlPr xmlns="http://schemas.microsoft.com/office/spreadsheetml/2009/9/main" objectType="Scroll" dx="15" fmlaLink="F16" horiz="1" max="23" min="4" page="3" val="4"/>
</file>

<file path=xl/ctrlProps/ctrlProp2.xml><?xml version="1.0" encoding="utf-8"?>
<formControlPr xmlns="http://schemas.microsoft.com/office/spreadsheetml/2009/9/main" objectType="Scroll" dx="15" fmlaLink="$E$19" horiz="1" max="10" min="1" page="10" val="3"/>
</file>

<file path=xl/ctrlProps/ctrlProp3.xml><?xml version="1.0" encoding="utf-8"?>
<formControlPr xmlns="http://schemas.microsoft.com/office/spreadsheetml/2009/9/main" objectType="Scroll" dx="15" fmlaLink="$E$22" horiz="1" max="90" min="10" page="10" val="40"/>
</file>

<file path=xl/ctrlProps/ctrlProp4.xml><?xml version="1.0" encoding="utf-8"?>
<formControlPr xmlns="http://schemas.microsoft.com/office/spreadsheetml/2009/9/main" objectType="Scroll" dx="15" fmlaLink="$F$10" horiz="1" max="90" page="10" val="30"/>
</file>

<file path=xl/ctrlProps/ctrlProp5.xml><?xml version="1.0" encoding="utf-8"?>
<formControlPr xmlns="http://schemas.microsoft.com/office/spreadsheetml/2009/9/main" objectType="Scroll" dx="15" fmlaLink="$F$13" horiz="1" max="90" page="10" val="0"/>
</file>

<file path=xl/ctrlProps/ctrlProp6.xml><?xml version="1.0" encoding="utf-8"?>
<formControlPr xmlns="http://schemas.microsoft.com/office/spreadsheetml/2009/9/main" objectType="Scroll" dx="15" fmlaLink="$F$19" horiz="1" max="100" min="50" page="10" val="85"/>
</file>

<file path=xl/ctrlProps/ctrlProp7.xml><?xml version="1.0" encoding="utf-8"?>
<formControlPr xmlns="http://schemas.microsoft.com/office/spreadsheetml/2009/9/main" objectType="Scroll" dx="15" fmlaLink="$F$16" horiz="1" max="25" min="1" page="10" val="4"/>
</file>

<file path=xl/ctrlProps/ctrlProp8.xml><?xml version="1.0" encoding="utf-8"?>
<formControlPr xmlns="http://schemas.microsoft.com/office/spreadsheetml/2009/9/main" objectType="Scroll" dx="15" fmlaLink="F19" horiz="1" max="100" min="60" page="10" val="85"/>
</file>

<file path=xl/ctrlProps/ctrlProp9.xml><?xml version="1.0" encoding="utf-8"?>
<formControlPr xmlns="http://schemas.microsoft.com/office/spreadsheetml/2009/9/main" objectType="Scroll" dx="15" fmlaLink="$F$19" horiz="1" max="100" min="50" page="10" val="85"/>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457200</xdr:colOff>
          <xdr:row>10</xdr:row>
          <xdr:rowOff>38100</xdr:rowOff>
        </xdr:from>
        <xdr:to>
          <xdr:col>14</xdr:col>
          <xdr:colOff>0</xdr:colOff>
          <xdr:row>11</xdr:row>
          <xdr:rowOff>0</xdr:rowOff>
        </xdr:to>
        <xdr:sp macro="" textlink="">
          <xdr:nvSpPr>
            <xdr:cNvPr id="2049" name="Scroll Bar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17</xdr:row>
          <xdr:rowOff>76200</xdr:rowOff>
        </xdr:from>
        <xdr:to>
          <xdr:col>13</xdr:col>
          <xdr:colOff>581025</xdr:colOff>
          <xdr:row>18</xdr:row>
          <xdr:rowOff>47625</xdr:rowOff>
        </xdr:to>
        <xdr:sp macro="" textlink="">
          <xdr:nvSpPr>
            <xdr:cNvPr id="2050" name="Scroll Bar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21</xdr:row>
          <xdr:rowOff>28575</xdr:rowOff>
        </xdr:from>
        <xdr:to>
          <xdr:col>13</xdr:col>
          <xdr:colOff>561975</xdr:colOff>
          <xdr:row>21</xdr:row>
          <xdr:rowOff>238125</xdr:rowOff>
        </xdr:to>
        <xdr:sp macro="" textlink="">
          <xdr:nvSpPr>
            <xdr:cNvPr id="2053" name="Scroll Bar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27</xdr:row>
          <xdr:rowOff>66675</xdr:rowOff>
        </xdr:from>
        <xdr:to>
          <xdr:col>15</xdr:col>
          <xdr:colOff>1400175</xdr:colOff>
          <xdr:row>31</xdr:row>
          <xdr:rowOff>171450</xdr:rowOff>
        </xdr:to>
        <xdr:sp macro="" textlink="">
          <xdr:nvSpPr>
            <xdr:cNvPr id="2054" name="CommandButton1"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28575</xdr:colOff>
      <xdr:row>0</xdr:row>
      <xdr:rowOff>104775</xdr:rowOff>
    </xdr:from>
    <xdr:to>
      <xdr:col>15</xdr:col>
      <xdr:colOff>2714625</xdr:colOff>
      <xdr:row>24</xdr:row>
      <xdr:rowOff>180975</xdr:rowOff>
    </xdr:to>
    <xdr:sp macro="" textlink="">
      <xdr:nvSpPr>
        <xdr:cNvPr id="2055" name="Text Box 7"/>
        <xdr:cNvSpPr txBox="1">
          <a:spLocks noChangeArrowheads="1"/>
        </xdr:cNvSpPr>
      </xdr:nvSpPr>
      <xdr:spPr bwMode="auto">
        <a:xfrm>
          <a:off x="8934450" y="104775"/>
          <a:ext cx="2686050" cy="5324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a-DK" sz="1400" b="1" i="0" u="none" strike="noStrike" baseline="0">
              <a:solidFill>
                <a:srgbClr val="000000"/>
              </a:solidFill>
              <a:latin typeface="Arial"/>
              <a:cs typeface="Arial"/>
            </a:rPr>
            <a:t>Vejledning</a:t>
          </a:r>
          <a:endParaRPr lang="da-DK" sz="1400" b="0" i="0" u="none" strike="noStrike" baseline="0">
            <a:solidFill>
              <a:srgbClr val="000000"/>
            </a:solidFill>
            <a:latin typeface="Arial"/>
            <a:cs typeface="Arial"/>
          </a:endParaRPr>
        </a:p>
        <a:p>
          <a:pPr algn="l" rtl="0">
            <a:defRPr sz="1000"/>
          </a:pPr>
          <a:endParaRPr lang="da-DK" sz="1400" b="0" i="0" u="none" strike="noStrike" baseline="0">
            <a:solidFill>
              <a:srgbClr val="000000"/>
            </a:solidFill>
            <a:latin typeface="Arial"/>
            <a:cs typeface="Arial"/>
          </a:endParaRPr>
        </a:p>
        <a:p>
          <a:pPr algn="l" rtl="0">
            <a:defRPr sz="1000"/>
          </a:pPr>
          <a:r>
            <a:rPr lang="da-DK" sz="1400" b="0" i="0" u="none" strike="noStrike" baseline="0">
              <a:solidFill>
                <a:srgbClr val="000000"/>
              </a:solidFill>
              <a:latin typeface="Arial"/>
              <a:cs typeface="Arial"/>
            </a:rPr>
            <a:t>Stand alone solcelleanlæg er ikke tilsluttet det normale elnet, men forsyner et eller flere batterier, som så kan aflades når der er behov for det.</a:t>
          </a:r>
        </a:p>
        <a:p>
          <a:pPr algn="l" rtl="0">
            <a:defRPr sz="1000"/>
          </a:pPr>
          <a:endParaRPr lang="da-DK" sz="1400" b="0" i="0" u="none" strike="noStrike" baseline="0">
            <a:solidFill>
              <a:srgbClr val="000000"/>
            </a:solidFill>
            <a:latin typeface="Arial"/>
            <a:cs typeface="Arial"/>
          </a:endParaRPr>
        </a:p>
        <a:p>
          <a:pPr algn="l" rtl="0">
            <a:defRPr sz="1000"/>
          </a:pPr>
          <a:r>
            <a:rPr lang="da-DK" sz="1400" b="0" i="0" u="none" strike="noStrike" baseline="0">
              <a:solidFill>
                <a:srgbClr val="000000"/>
              </a:solidFill>
              <a:latin typeface="Arial"/>
              <a:cs typeface="Arial"/>
            </a:rPr>
            <a:t>Ved tryk på "nulstil" indsættes data som er typiske for et lille fritidsanlæg. </a:t>
          </a:r>
        </a:p>
        <a:p>
          <a:pPr algn="l" rtl="0">
            <a:defRPr sz="1000"/>
          </a:pPr>
          <a:endParaRPr lang="da-DK" sz="1400" b="0" i="0" u="none" strike="noStrike" baseline="0">
            <a:solidFill>
              <a:srgbClr val="000000"/>
            </a:solidFill>
            <a:latin typeface="Arial"/>
            <a:cs typeface="Arial"/>
          </a:endParaRPr>
        </a:p>
        <a:p>
          <a:pPr algn="l" rtl="0">
            <a:defRPr sz="1000"/>
          </a:pPr>
          <a:r>
            <a:rPr lang="da-DK" sz="1400" b="0" i="0" u="none" strike="noStrike" baseline="0">
              <a:solidFill>
                <a:srgbClr val="000000"/>
              </a:solidFill>
              <a:latin typeface="Arial"/>
              <a:cs typeface="Arial"/>
            </a:rPr>
            <a:t>Ved tryk på overskrifterne fremkommer uddybende hjælpetekster.</a:t>
          </a:r>
        </a:p>
        <a:p>
          <a:pPr algn="l" rtl="0">
            <a:defRPr sz="1000"/>
          </a:pPr>
          <a:endParaRPr lang="da-DK" sz="1400" b="0" i="0" u="none" strike="noStrike" baseline="0">
            <a:solidFill>
              <a:srgbClr val="000000"/>
            </a:solidFill>
            <a:latin typeface="Arial"/>
            <a:cs typeface="Arial"/>
          </a:endParaRPr>
        </a:p>
        <a:p>
          <a:pPr algn="l" rtl="0">
            <a:defRPr sz="1000"/>
          </a:pPr>
          <a:r>
            <a:rPr lang="da-DK" sz="1400" b="0" i="0" u="none" strike="noStrike" baseline="0">
              <a:solidFill>
                <a:srgbClr val="000000"/>
              </a:solidFill>
              <a:latin typeface="Arial"/>
              <a:cs typeface="Arial"/>
            </a:rPr>
            <a:t>Resultaterne skal tages som udtryk for gennemsnitsforhold i Danmark, virkeligheden varierer fra år til år samt geografisk.</a:t>
          </a:r>
        </a:p>
        <a:p>
          <a:pPr algn="l" rtl="0">
            <a:defRPr sz="1000"/>
          </a:pPr>
          <a:endParaRPr lang="da-DK" sz="1400" b="0" i="0" u="none" strike="noStrike" baseline="0">
            <a:solidFill>
              <a:srgbClr val="000000"/>
            </a:solidFill>
            <a:latin typeface="Arial"/>
            <a:cs typeface="Arial"/>
          </a:endParaRPr>
        </a:p>
        <a:p>
          <a:pPr algn="l" rtl="0">
            <a:defRPr sz="1000"/>
          </a:pPr>
          <a:endParaRPr lang="da-DK"/>
        </a:p>
      </xdr:txBody>
    </xdr:sp>
    <xdr:clientData/>
  </xdr:twoCellAnchor>
  <xdr:twoCellAnchor editAs="oneCell">
    <xdr:from>
      <xdr:col>11</xdr:col>
      <xdr:colOff>355600</xdr:colOff>
      <xdr:row>0</xdr:row>
      <xdr:rowOff>0</xdr:rowOff>
    </xdr:from>
    <xdr:to>
      <xdr:col>14</xdr:col>
      <xdr:colOff>4900</xdr:colOff>
      <xdr:row>0</xdr:row>
      <xdr:rowOff>246855</xdr:rowOff>
    </xdr:to>
    <xdr:pic>
      <xdr:nvPicPr>
        <xdr:cNvPr id="7" name="Billed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0"/>
          <a:ext cx="1440000" cy="24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581025</xdr:colOff>
          <xdr:row>8</xdr:row>
          <xdr:rowOff>180975</xdr:rowOff>
        </xdr:from>
        <xdr:to>
          <xdr:col>12</xdr:col>
          <xdr:colOff>600075</xdr:colOff>
          <xdr:row>10</xdr:row>
          <xdr:rowOff>9525</xdr:rowOff>
        </xdr:to>
        <xdr:sp macro="" textlink="">
          <xdr:nvSpPr>
            <xdr:cNvPr id="1026" name="Scroll Ba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11</xdr:row>
          <xdr:rowOff>180975</xdr:rowOff>
        </xdr:from>
        <xdr:to>
          <xdr:col>12</xdr:col>
          <xdr:colOff>600075</xdr:colOff>
          <xdr:row>13</xdr:row>
          <xdr:rowOff>9525</xdr:rowOff>
        </xdr:to>
        <xdr:sp macro="" textlink="">
          <xdr:nvSpPr>
            <xdr:cNvPr id="1027" name="Scroll Ba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0</xdr:rowOff>
        </xdr:from>
        <xdr:to>
          <xdr:col>12</xdr:col>
          <xdr:colOff>600075</xdr:colOff>
          <xdr:row>19</xdr:row>
          <xdr:rowOff>28575</xdr:rowOff>
        </xdr:to>
        <xdr:sp macro="" textlink="">
          <xdr:nvSpPr>
            <xdr:cNvPr id="1028" name="Scroll Ba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0</xdr:rowOff>
        </xdr:from>
        <xdr:to>
          <xdr:col>12</xdr:col>
          <xdr:colOff>600075</xdr:colOff>
          <xdr:row>16</xdr:row>
          <xdr:rowOff>9525</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9525</xdr:rowOff>
        </xdr:from>
        <xdr:to>
          <xdr:col>12</xdr:col>
          <xdr:colOff>600075</xdr:colOff>
          <xdr:row>19</xdr:row>
          <xdr:rowOff>28575</xdr:rowOff>
        </xdr:to>
        <xdr:sp macro="" textlink="">
          <xdr:nvSpPr>
            <xdr:cNvPr id="1031" name="Scroll Bar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0</xdr:rowOff>
        </xdr:from>
        <xdr:to>
          <xdr:col>12</xdr:col>
          <xdr:colOff>600075</xdr:colOff>
          <xdr:row>16</xdr:row>
          <xdr:rowOff>28575</xdr:rowOff>
        </xdr:to>
        <xdr:sp macro="" textlink="">
          <xdr:nvSpPr>
            <xdr:cNvPr id="1032" name="Scroll Ba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9525</xdr:rowOff>
        </xdr:from>
        <xdr:to>
          <xdr:col>12</xdr:col>
          <xdr:colOff>600075</xdr:colOff>
          <xdr:row>16</xdr:row>
          <xdr:rowOff>28575</xdr:rowOff>
        </xdr:to>
        <xdr:sp macro="" textlink="">
          <xdr:nvSpPr>
            <xdr:cNvPr id="1033" name="Scroll Ba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xdr:row>
          <xdr:rowOff>28575</xdr:rowOff>
        </xdr:from>
        <xdr:to>
          <xdr:col>15</xdr:col>
          <xdr:colOff>0</xdr:colOff>
          <xdr:row>5</xdr:row>
          <xdr:rowOff>142875</xdr:rowOff>
        </xdr:to>
        <xdr:sp macro="" textlink="">
          <xdr:nvSpPr>
            <xdr:cNvPr id="1036" name="CommandButton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504825</xdr:colOff>
      <xdr:row>0</xdr:row>
      <xdr:rowOff>104776</xdr:rowOff>
    </xdr:from>
    <xdr:to>
      <xdr:col>13</xdr:col>
      <xdr:colOff>8025</xdr:colOff>
      <xdr:row>3</xdr:row>
      <xdr:rowOff>8518</xdr:rowOff>
    </xdr:to>
    <xdr:pic>
      <xdr:nvPicPr>
        <xdr:cNvPr id="3" name="Billede 2"/>
        <xdr:cNvPicPr>
          <a:picLocks noChangeAspect="1"/>
        </xdr:cNvPicPr>
      </xdr:nvPicPr>
      <xdr:blipFill>
        <a:blip xmlns:r="http://schemas.openxmlformats.org/officeDocument/2006/relationships" r:embed="rId1"/>
        <a:stretch>
          <a:fillRect/>
        </a:stretch>
      </xdr:blipFill>
      <xdr:spPr>
        <a:xfrm>
          <a:off x="6600825" y="104776"/>
          <a:ext cx="1332000" cy="61811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image" Target="../media/image3.emf"/><Relationship Id="rId10" Type="http://schemas.openxmlformats.org/officeDocument/2006/relationships/ctrlProp" Target="../ctrlProps/ctrlProp8.xml"/><Relationship Id="rId4" Type="http://schemas.openxmlformats.org/officeDocument/2006/relationships/control" Target="../activeX/activeX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32"/>
  <sheetViews>
    <sheetView zoomScale="75" workbookViewId="0">
      <selection activeCell="F15" sqref="F15"/>
    </sheetView>
  </sheetViews>
  <sheetFormatPr defaultRowHeight="15" x14ac:dyDescent="0.2"/>
  <cols>
    <col min="2" max="2" width="9.5703125" customWidth="1"/>
    <col min="3" max="14" width="8.85546875" customWidth="1"/>
    <col min="15" max="15" width="8.5703125" customWidth="1"/>
    <col min="16" max="16" width="59.140625" style="3" customWidth="1"/>
    <col min="17" max="19" width="9.140625" style="108"/>
    <col min="20" max="20" width="9.140625" style="3"/>
  </cols>
  <sheetData>
    <row r="1" spans="1:19" ht="20.25" x14ac:dyDescent="0.3">
      <c r="B1" s="72" t="s">
        <v>21</v>
      </c>
      <c r="C1" s="73"/>
      <c r="D1" s="73"/>
      <c r="E1" s="73"/>
      <c r="F1" s="73"/>
      <c r="G1" s="73"/>
      <c r="H1" s="73"/>
      <c r="I1" s="73"/>
      <c r="J1" s="73"/>
      <c r="K1" s="73"/>
      <c r="L1" s="73"/>
      <c r="M1" s="73"/>
      <c r="N1" s="74"/>
    </row>
    <row r="2" spans="1:19" ht="18.75" thickBot="1" x14ac:dyDescent="0.3">
      <c r="A2" s="8"/>
      <c r="B2" s="99" t="s">
        <v>83</v>
      </c>
      <c r="C2" s="36"/>
      <c r="D2" s="36"/>
      <c r="E2" s="36"/>
      <c r="F2" s="36"/>
      <c r="G2" s="36"/>
      <c r="H2" s="36"/>
      <c r="I2" s="36"/>
      <c r="J2" s="36"/>
      <c r="K2" s="36"/>
      <c r="L2" s="36"/>
      <c r="M2" s="36"/>
      <c r="N2" s="100"/>
    </row>
    <row r="3" spans="1:19" ht="22.5" customHeight="1" x14ac:dyDescent="0.25">
      <c r="B3" s="101" t="s">
        <v>22</v>
      </c>
      <c r="C3" s="102"/>
      <c r="D3" s="102"/>
      <c r="E3" s="102"/>
      <c r="F3" s="102"/>
      <c r="G3" s="102"/>
      <c r="H3" s="103"/>
      <c r="I3" s="103"/>
      <c r="J3" s="103"/>
      <c r="K3" s="103"/>
      <c r="L3" s="103"/>
      <c r="M3" s="103"/>
      <c r="N3" s="104"/>
      <c r="Q3" s="108" t="s">
        <v>82</v>
      </c>
    </row>
    <row r="4" spans="1:19" ht="20.25" customHeight="1" x14ac:dyDescent="0.2">
      <c r="B4" s="75" t="s">
        <v>23</v>
      </c>
      <c r="C4" s="25"/>
      <c r="D4" s="26"/>
      <c r="E4" s="58" t="s">
        <v>75</v>
      </c>
      <c r="F4" s="5"/>
      <c r="G4" s="58" t="s">
        <v>76</v>
      </c>
      <c r="H4" s="5"/>
      <c r="I4" s="5"/>
      <c r="J4" s="5"/>
      <c r="K4" s="58" t="s">
        <v>77</v>
      </c>
      <c r="L4" s="5"/>
      <c r="M4" s="5"/>
      <c r="N4" s="76"/>
    </row>
    <row r="5" spans="1:19" x14ac:dyDescent="0.2">
      <c r="B5" s="77" t="s">
        <v>45</v>
      </c>
      <c r="C5" s="47"/>
      <c r="D5" s="48"/>
      <c r="E5" s="109">
        <v>10</v>
      </c>
      <c r="F5" s="49"/>
      <c r="G5" s="109">
        <v>4</v>
      </c>
      <c r="H5" s="49"/>
      <c r="I5" s="50"/>
      <c r="J5" s="51"/>
      <c r="K5" s="50"/>
      <c r="L5" s="52">
        <f>E5*G5</f>
        <v>40</v>
      </c>
      <c r="M5" s="5"/>
      <c r="N5" s="76"/>
      <c r="Q5" s="109">
        <v>10</v>
      </c>
      <c r="S5" s="109">
        <v>4</v>
      </c>
    </row>
    <row r="6" spans="1:19" x14ac:dyDescent="0.2">
      <c r="B6" s="77" t="s">
        <v>49</v>
      </c>
      <c r="C6" s="47"/>
      <c r="D6" s="48"/>
      <c r="E6" s="109">
        <v>20</v>
      </c>
      <c r="F6" s="49"/>
      <c r="G6" s="109">
        <v>1</v>
      </c>
      <c r="H6" s="49"/>
      <c r="I6" s="50"/>
      <c r="J6" s="51"/>
      <c r="K6" s="50"/>
      <c r="L6" s="52">
        <f>E6*G6</f>
        <v>20</v>
      </c>
      <c r="M6" s="5"/>
      <c r="N6" s="76"/>
      <c r="Q6" s="109">
        <v>20</v>
      </c>
      <c r="S6" s="109">
        <v>1</v>
      </c>
    </row>
    <row r="7" spans="1:19" x14ac:dyDescent="0.2">
      <c r="B7" s="77" t="s">
        <v>46</v>
      </c>
      <c r="C7" s="47"/>
      <c r="D7" s="48"/>
      <c r="E7" s="109">
        <v>30</v>
      </c>
      <c r="F7" s="49"/>
      <c r="G7" s="109">
        <v>4</v>
      </c>
      <c r="H7" s="49"/>
      <c r="I7" s="50"/>
      <c r="J7" s="51"/>
      <c r="K7" s="50"/>
      <c r="L7" s="52">
        <f>E7*G7</f>
        <v>120</v>
      </c>
      <c r="M7" s="5"/>
      <c r="N7" s="76"/>
      <c r="Q7" s="109">
        <v>30</v>
      </c>
      <c r="S7" s="109">
        <v>4</v>
      </c>
    </row>
    <row r="8" spans="1:19" x14ac:dyDescent="0.2">
      <c r="B8" s="77"/>
      <c r="C8" s="47"/>
      <c r="D8" s="48"/>
      <c r="E8" s="109"/>
      <c r="F8" s="49"/>
      <c r="G8" s="109"/>
      <c r="H8" s="49"/>
      <c r="I8" s="50"/>
      <c r="J8" s="51"/>
      <c r="K8" s="50"/>
      <c r="L8" s="52">
        <f>E8*G8</f>
        <v>0</v>
      </c>
      <c r="M8" s="5"/>
      <c r="N8" s="76"/>
    </row>
    <row r="9" spans="1:19" ht="15.75" x14ac:dyDescent="0.25">
      <c r="B9" s="77" t="s">
        <v>24</v>
      </c>
      <c r="C9" s="47"/>
      <c r="D9" s="47"/>
      <c r="E9" s="47"/>
      <c r="F9" s="47"/>
      <c r="G9" s="47"/>
      <c r="H9" s="50"/>
      <c r="I9" s="50"/>
      <c r="J9" s="51"/>
      <c r="K9" s="50"/>
      <c r="L9" s="53">
        <f>SUM(L5:L8)</f>
        <v>180</v>
      </c>
      <c r="M9" s="7" t="s">
        <v>25</v>
      </c>
      <c r="N9" s="78"/>
    </row>
    <row r="10" spans="1:19" ht="20.25" customHeight="1" x14ac:dyDescent="0.25">
      <c r="B10" s="79" t="s">
        <v>80</v>
      </c>
      <c r="C10" s="61"/>
      <c r="D10" s="61"/>
      <c r="E10" s="61"/>
      <c r="F10" s="61"/>
      <c r="G10" s="61"/>
      <c r="H10" s="62"/>
      <c r="I10" s="62"/>
      <c r="J10" s="62"/>
      <c r="K10" s="62"/>
      <c r="L10" s="62"/>
      <c r="M10" s="62"/>
      <c r="N10" s="80"/>
    </row>
    <row r="11" spans="1:19" ht="20.25" customHeight="1" x14ac:dyDescent="0.2">
      <c r="B11" s="81"/>
      <c r="C11" s="60"/>
      <c r="D11" s="60"/>
      <c r="E11" s="108">
        <v>3</v>
      </c>
      <c r="F11" s="60" t="s">
        <v>0</v>
      </c>
      <c r="G11" s="59"/>
      <c r="H11" s="59"/>
      <c r="I11" s="59"/>
      <c r="J11" s="59"/>
      <c r="K11" s="59"/>
      <c r="L11" s="59"/>
      <c r="M11" s="59"/>
      <c r="N11" s="82"/>
      <c r="Q11" s="108">
        <v>3</v>
      </c>
    </row>
    <row r="12" spans="1:19" ht="15" customHeight="1" x14ac:dyDescent="0.2">
      <c r="B12" s="81"/>
      <c r="C12" s="60"/>
      <c r="D12" s="60"/>
      <c r="E12" s="60"/>
      <c r="F12" s="60"/>
      <c r="G12" s="59"/>
      <c r="H12" s="59"/>
      <c r="I12" s="59"/>
      <c r="J12" s="59" t="s">
        <v>73</v>
      </c>
      <c r="K12" s="59"/>
      <c r="L12" s="59"/>
      <c r="M12" s="59" t="s">
        <v>79</v>
      </c>
      <c r="N12" s="82"/>
    </row>
    <row r="13" spans="1:19" ht="11.25" customHeight="1" x14ac:dyDescent="0.2">
      <c r="B13" s="83"/>
      <c r="C13" s="64"/>
      <c r="D13" s="64"/>
      <c r="E13" s="65"/>
      <c r="F13" s="65"/>
      <c r="G13" s="65"/>
      <c r="H13" s="60"/>
      <c r="I13" s="66"/>
      <c r="J13" s="59"/>
      <c r="K13" s="59"/>
      <c r="L13" s="59"/>
      <c r="M13" s="59"/>
      <c r="N13" s="84"/>
    </row>
    <row r="14" spans="1:19" ht="15" customHeight="1" x14ac:dyDescent="0.2">
      <c r="B14" s="85" t="s">
        <v>74</v>
      </c>
      <c r="C14" s="68" t="s">
        <v>32</v>
      </c>
      <c r="D14" s="68" t="s">
        <v>33</v>
      </c>
      <c r="E14" s="68" t="s">
        <v>34</v>
      </c>
      <c r="F14" s="68" t="s">
        <v>35</v>
      </c>
      <c r="G14" s="68" t="s">
        <v>36</v>
      </c>
      <c r="H14" s="68" t="s">
        <v>37</v>
      </c>
      <c r="I14" s="68" t="s">
        <v>38</v>
      </c>
      <c r="J14" s="68" t="s">
        <v>39</v>
      </c>
      <c r="K14" s="68" t="s">
        <v>40</v>
      </c>
      <c r="L14" s="68" t="s">
        <v>41</v>
      </c>
      <c r="M14" s="68" t="s">
        <v>42</v>
      </c>
      <c r="N14" s="86" t="s">
        <v>43</v>
      </c>
    </row>
    <row r="15" spans="1:19" ht="15" customHeight="1" x14ac:dyDescent="0.2">
      <c r="B15" s="85" t="s">
        <v>9</v>
      </c>
      <c r="C15" s="68">
        <v>0.7</v>
      </c>
      <c r="D15" s="68">
        <v>1.5</v>
      </c>
      <c r="E15" s="68">
        <v>2.4</v>
      </c>
      <c r="F15" s="68">
        <v>4.2</v>
      </c>
      <c r="G15" s="68">
        <v>5.3</v>
      </c>
      <c r="H15" s="68">
        <v>5.2</v>
      </c>
      <c r="I15" s="68">
        <v>5.5</v>
      </c>
      <c r="J15" s="68">
        <v>4.5999999999999996</v>
      </c>
      <c r="K15" s="68">
        <v>3</v>
      </c>
      <c r="L15" s="68" t="s">
        <v>44</v>
      </c>
      <c r="M15" s="68">
        <v>0.9</v>
      </c>
      <c r="N15" s="86">
        <v>0.5</v>
      </c>
    </row>
    <row r="16" spans="1:19" ht="12.75" customHeight="1" x14ac:dyDescent="0.2">
      <c r="B16" s="85" t="s">
        <v>10</v>
      </c>
      <c r="C16" s="68">
        <v>1.2</v>
      </c>
      <c r="D16" s="68">
        <v>1.9</v>
      </c>
      <c r="E16" s="68">
        <v>2.5</v>
      </c>
      <c r="F16" s="68">
        <v>3.8</v>
      </c>
      <c r="G16" s="68">
        <v>3.9</v>
      </c>
      <c r="H16" s="68">
        <v>3.6</v>
      </c>
      <c r="I16" s="68">
        <v>3.9</v>
      </c>
      <c r="J16" s="68">
        <v>3.7</v>
      </c>
      <c r="K16" s="68">
        <v>3</v>
      </c>
      <c r="L16" s="68">
        <v>2.1</v>
      </c>
      <c r="M16" s="68">
        <v>1.3</v>
      </c>
      <c r="N16" s="86">
        <v>0.8</v>
      </c>
    </row>
    <row r="17" spans="2:17" ht="15.75" x14ac:dyDescent="0.25">
      <c r="B17" s="87" t="s">
        <v>78</v>
      </c>
      <c r="C17" s="46"/>
      <c r="D17" s="46"/>
      <c r="E17" s="46"/>
      <c r="F17" s="46"/>
      <c r="G17" s="46"/>
      <c r="H17" s="6"/>
      <c r="I17" s="6"/>
      <c r="J17" s="6"/>
      <c r="K17" s="6"/>
      <c r="L17" s="6"/>
      <c r="M17" s="6"/>
      <c r="N17" s="88"/>
    </row>
    <row r="18" spans="2:17" ht="18.75" customHeight="1" x14ac:dyDescent="0.2">
      <c r="B18" s="75"/>
      <c r="C18" s="25"/>
      <c r="D18" s="25"/>
      <c r="E18" s="25"/>
      <c r="F18" s="25"/>
      <c r="G18" s="25"/>
      <c r="H18" s="5"/>
      <c r="I18" s="5"/>
      <c r="J18" s="5"/>
      <c r="K18" s="5"/>
      <c r="L18" s="5"/>
      <c r="M18" s="5"/>
      <c r="N18" s="76"/>
    </row>
    <row r="19" spans="2:17" ht="20.25" customHeight="1" x14ac:dyDescent="0.2">
      <c r="B19" s="75"/>
      <c r="C19" s="5"/>
      <c r="D19" s="5"/>
      <c r="E19" s="108">
        <v>3</v>
      </c>
      <c r="F19" s="5" t="s">
        <v>26</v>
      </c>
      <c r="G19" s="25"/>
      <c r="H19" s="5"/>
      <c r="I19" s="58" t="s">
        <v>66</v>
      </c>
      <c r="J19" s="5"/>
      <c r="K19" s="58" t="s">
        <v>67</v>
      </c>
      <c r="L19" s="5"/>
      <c r="M19" s="29" t="s">
        <v>68</v>
      </c>
      <c r="N19" s="76"/>
      <c r="Q19" s="108">
        <v>3</v>
      </c>
    </row>
    <row r="20" spans="2:17" x14ac:dyDescent="0.2">
      <c r="B20" s="89"/>
      <c r="C20" s="54"/>
      <c r="D20" s="54"/>
      <c r="E20" s="54"/>
      <c r="F20" s="54"/>
      <c r="G20" s="54"/>
      <c r="H20" s="7"/>
      <c r="I20" s="7"/>
      <c r="J20" s="7"/>
      <c r="K20" s="7"/>
      <c r="L20" s="7"/>
      <c r="M20" s="54"/>
      <c r="N20" s="78"/>
    </row>
    <row r="21" spans="2:17" ht="19.5" customHeight="1" x14ac:dyDescent="0.25">
      <c r="B21" s="79" t="s">
        <v>48</v>
      </c>
      <c r="C21" s="61"/>
      <c r="D21" s="61"/>
      <c r="E21" s="61"/>
      <c r="F21" s="61"/>
      <c r="G21" s="61"/>
      <c r="H21" s="62"/>
      <c r="I21" s="62"/>
      <c r="J21" s="62"/>
      <c r="K21" s="62"/>
      <c r="L21" s="62"/>
      <c r="M21" s="62"/>
      <c r="N21" s="80"/>
    </row>
    <row r="22" spans="2:17" ht="21.75" customHeight="1" x14ac:dyDescent="0.2">
      <c r="B22" s="90"/>
      <c r="C22" s="63"/>
      <c r="D22" s="63"/>
      <c r="E22" s="108">
        <v>40</v>
      </c>
      <c r="F22" s="63" t="s">
        <v>2</v>
      </c>
      <c r="G22" s="63"/>
      <c r="H22" s="63"/>
      <c r="I22" s="63"/>
      <c r="J22" s="63"/>
      <c r="K22" s="60"/>
      <c r="L22" s="60"/>
      <c r="M22" s="63"/>
      <c r="N22" s="91"/>
      <c r="Q22" s="108">
        <v>40</v>
      </c>
    </row>
    <row r="23" spans="2:17" ht="13.5" customHeight="1" thickBot="1" x14ac:dyDescent="0.25">
      <c r="B23" s="90"/>
      <c r="C23" s="63"/>
      <c r="D23" s="63"/>
      <c r="E23" s="63"/>
      <c r="F23" s="63"/>
      <c r="G23" s="63"/>
      <c r="H23" s="63"/>
      <c r="I23" s="63" t="s">
        <v>71</v>
      </c>
      <c r="J23" s="63"/>
      <c r="K23" s="63" t="s">
        <v>69</v>
      </c>
      <c r="L23" s="63"/>
      <c r="M23" s="63" t="s">
        <v>70</v>
      </c>
      <c r="N23" s="91"/>
    </row>
    <row r="24" spans="2:17" ht="21.75" customHeight="1" x14ac:dyDescent="0.2">
      <c r="B24" s="105" t="s">
        <v>65</v>
      </c>
      <c r="C24" s="106"/>
      <c r="D24" s="106"/>
      <c r="E24" s="106"/>
      <c r="F24" s="106"/>
      <c r="G24" s="106"/>
      <c r="H24" s="106"/>
      <c r="I24" s="106"/>
      <c r="J24" s="106"/>
      <c r="K24" s="106"/>
      <c r="L24" s="106"/>
      <c r="M24" s="106"/>
      <c r="N24" s="107"/>
    </row>
    <row r="25" spans="2:17" x14ac:dyDescent="0.2">
      <c r="B25" s="92"/>
      <c r="C25" s="16"/>
      <c r="D25" s="16"/>
      <c r="E25" s="16"/>
      <c r="F25" s="16"/>
      <c r="G25" s="16"/>
      <c r="H25" s="16"/>
      <c r="I25" s="16"/>
      <c r="J25" s="16"/>
      <c r="K25" s="16"/>
      <c r="L25" s="16"/>
      <c r="M25" s="16"/>
      <c r="N25" s="93"/>
    </row>
    <row r="26" spans="2:17" ht="24" customHeight="1" x14ac:dyDescent="0.25">
      <c r="B26" s="94" t="s">
        <v>72</v>
      </c>
      <c r="C26" s="15"/>
      <c r="D26" s="113">
        <f>L9</f>
        <v>180</v>
      </c>
      <c r="E26" s="55" t="s">
        <v>16</v>
      </c>
      <c r="F26" s="114">
        <v>1.5</v>
      </c>
      <c r="G26" s="55" t="s">
        <v>29</v>
      </c>
      <c r="H26" s="113">
        <f>E11</f>
        <v>3</v>
      </c>
      <c r="I26" s="16"/>
      <c r="J26" s="56" t="s">
        <v>19</v>
      </c>
      <c r="K26" s="67"/>
      <c r="L26" s="112">
        <f>L9*1.5/E11</f>
        <v>90</v>
      </c>
      <c r="M26" s="17" t="s">
        <v>27</v>
      </c>
      <c r="N26" s="95"/>
    </row>
    <row r="27" spans="2:17" x14ac:dyDescent="0.2">
      <c r="B27" s="92"/>
      <c r="C27" s="16"/>
      <c r="D27" s="57" t="s">
        <v>28</v>
      </c>
      <c r="E27" s="57"/>
      <c r="F27" s="57" t="s">
        <v>31</v>
      </c>
      <c r="G27" s="57"/>
      <c r="H27" s="57" t="s">
        <v>30</v>
      </c>
      <c r="I27" s="16"/>
      <c r="J27" s="16"/>
      <c r="K27" s="16"/>
      <c r="L27" s="16"/>
      <c r="M27" s="16"/>
      <c r="N27" s="93"/>
    </row>
    <row r="28" spans="2:17" x14ac:dyDescent="0.2">
      <c r="B28" s="92"/>
      <c r="C28" s="16"/>
      <c r="D28" s="57"/>
      <c r="E28" s="57"/>
      <c r="F28" s="57"/>
      <c r="G28" s="57"/>
      <c r="H28" s="57"/>
      <c r="I28" s="16"/>
      <c r="J28" s="16"/>
      <c r="K28" s="16"/>
      <c r="L28" s="16"/>
      <c r="M28" s="16"/>
      <c r="N28" s="93"/>
    </row>
    <row r="29" spans="2:17" x14ac:dyDescent="0.2">
      <c r="B29" s="92"/>
      <c r="C29" s="16"/>
      <c r="D29" s="57"/>
      <c r="E29" s="57"/>
      <c r="F29" s="57"/>
      <c r="G29" s="57"/>
      <c r="H29" s="57"/>
      <c r="I29" s="16"/>
      <c r="J29" s="16"/>
      <c r="K29" s="16"/>
      <c r="L29" s="16"/>
      <c r="M29" s="16"/>
      <c r="N29" s="93"/>
    </row>
    <row r="30" spans="2:17" ht="21" customHeight="1" x14ac:dyDescent="0.25">
      <c r="B30" s="94" t="s">
        <v>81</v>
      </c>
      <c r="C30" s="15"/>
      <c r="D30" s="113">
        <f>L9</f>
        <v>180</v>
      </c>
      <c r="E30" s="55" t="s">
        <v>16</v>
      </c>
      <c r="F30" s="113">
        <f>E19</f>
        <v>3</v>
      </c>
      <c r="G30" s="55" t="s">
        <v>29</v>
      </c>
      <c r="H30" s="113">
        <f>E22/100</f>
        <v>0.4</v>
      </c>
      <c r="I30" s="16"/>
      <c r="J30" s="56" t="s">
        <v>19</v>
      </c>
      <c r="K30" s="67"/>
      <c r="L30" s="112">
        <f>L9*E19*100/E22</f>
        <v>1350</v>
      </c>
      <c r="M30" s="17" t="s">
        <v>25</v>
      </c>
      <c r="N30" s="95"/>
    </row>
    <row r="31" spans="2:17" ht="15.75" x14ac:dyDescent="0.25">
      <c r="B31" s="92"/>
      <c r="C31" s="16"/>
      <c r="D31" s="57" t="s">
        <v>28</v>
      </c>
      <c r="E31" s="16"/>
      <c r="F31" s="57" t="s">
        <v>17</v>
      </c>
      <c r="G31" s="16"/>
      <c r="H31" s="55" t="s">
        <v>18</v>
      </c>
      <c r="I31" s="16"/>
      <c r="J31" s="16"/>
      <c r="K31" s="67"/>
      <c r="L31" s="112">
        <f>L30/12</f>
        <v>112.5</v>
      </c>
      <c r="M31" s="17" t="s">
        <v>47</v>
      </c>
      <c r="N31" s="93"/>
    </row>
    <row r="32" spans="2:17" ht="15.75" thickBot="1" x14ac:dyDescent="0.25">
      <c r="B32" s="96"/>
      <c r="C32" s="97"/>
      <c r="D32" s="97"/>
      <c r="E32" s="97"/>
      <c r="F32" s="97"/>
      <c r="G32" s="97"/>
      <c r="H32" s="97"/>
      <c r="I32" s="97"/>
      <c r="J32" s="97"/>
      <c r="K32" s="97"/>
      <c r="L32" s="97"/>
      <c r="M32" s="97"/>
      <c r="N32" s="98"/>
    </row>
  </sheetData>
  <phoneticPr fontId="11" type="noConversion"/>
  <dataValidations xWindow="99" yWindow="173" count="4">
    <dataValidation allowBlank="1" showInputMessage="1" showErrorMessage="1" promptTitle="Energibehov" prompt="Brug energieffektivt udstyr hvor det er muligt!_x000a_Typisk forbrug: _x000a_Lampe 5-15 W_x000a_S/H fjernsyn 20-30 W_x000a_Bærbar PC 20 W_x000a_Radio 5 W" sqref="B3:D8"/>
    <dataValidation allowBlank="1" showInputMessage="1" showErrorMessage="1" promptTitle="Solenergi" prompt="Den indstrålede energi i tabellen er beregnet for to flader:_x000a_15 grader fra vandret og 75 grader fra vandret som praktiske grænseværdier. Hvis orienteringen afviger mere end 15-20 grader fra syd kan tabellen ikke bruges._x000a_Vurder selv den værste måneds data" sqref="B10:D12"/>
    <dataValidation allowBlank="1" showInputMessage="1" showErrorMessage="1" promptTitle="Forsyningssikkerhed" prompt="Værdien bruges til at beregne batteristørrelsen." sqref="B17:D20"/>
    <dataValidation allowBlank="1" showInputMessage="1" showErrorMessage="1" promptTitle="Batteritype" prompt="Billige startbatterier kan ikke holde til dybdeafladning som de dyrere specialbatterier. Batteriets levetid afhænger desuden af laderegulatorens kvalitet. " sqref="B21:D23"/>
  </dataValidations>
  <pageMargins left="0.75" right="0.75" top="1" bottom="1" header="0.5" footer="0.5"/>
  <pageSetup paperSize="9" scale="70" orientation="portrait" r:id="rId1"/>
  <headerFooter alignWithMargins="0"/>
  <drawing r:id="rId2"/>
  <legacyDrawing r:id="rId3"/>
  <controls>
    <mc:AlternateContent xmlns:mc="http://schemas.openxmlformats.org/markup-compatibility/2006">
      <mc:Choice Requires="x14">
        <control shapeId="2054" r:id="rId4" name="CommandButton1">
          <controlPr autoLine="0" r:id="rId5">
            <anchor moveWithCells="1">
              <from>
                <xdr:col>15</xdr:col>
                <xdr:colOff>9525</xdr:colOff>
                <xdr:row>27</xdr:row>
                <xdr:rowOff>66675</xdr:rowOff>
              </from>
              <to>
                <xdr:col>15</xdr:col>
                <xdr:colOff>1400175</xdr:colOff>
                <xdr:row>31</xdr:row>
                <xdr:rowOff>171450</xdr:rowOff>
              </to>
            </anchor>
          </controlPr>
        </control>
      </mc:Choice>
      <mc:Fallback>
        <control shapeId="2054" r:id="rId4" name="CommandButton1"/>
      </mc:Fallback>
    </mc:AlternateContent>
    <mc:AlternateContent xmlns:mc="http://schemas.openxmlformats.org/markup-compatibility/2006">
      <mc:Choice Requires="x14">
        <control shapeId="2049" r:id="rId6" name="Scroll Bar 1">
          <controlPr locked="0" defaultSize="0" autoPict="0">
            <anchor moveWithCells="1">
              <from>
                <xdr:col>7</xdr:col>
                <xdr:colOff>457200</xdr:colOff>
                <xdr:row>10</xdr:row>
                <xdr:rowOff>38100</xdr:rowOff>
              </from>
              <to>
                <xdr:col>14</xdr:col>
                <xdr:colOff>0</xdr:colOff>
                <xdr:row>11</xdr:row>
                <xdr:rowOff>0</xdr:rowOff>
              </to>
            </anchor>
          </controlPr>
        </control>
      </mc:Choice>
    </mc:AlternateContent>
    <mc:AlternateContent xmlns:mc="http://schemas.openxmlformats.org/markup-compatibility/2006">
      <mc:Choice Requires="x14">
        <control shapeId="2050" r:id="rId7" name="Scroll Bar 2">
          <controlPr locked="0" defaultSize="0" autoPict="0">
            <anchor moveWithCells="1">
              <from>
                <xdr:col>7</xdr:col>
                <xdr:colOff>447675</xdr:colOff>
                <xdr:row>17</xdr:row>
                <xdr:rowOff>76200</xdr:rowOff>
              </from>
              <to>
                <xdr:col>13</xdr:col>
                <xdr:colOff>581025</xdr:colOff>
                <xdr:row>18</xdr:row>
                <xdr:rowOff>47625</xdr:rowOff>
              </to>
            </anchor>
          </controlPr>
        </control>
      </mc:Choice>
    </mc:AlternateContent>
    <mc:AlternateContent xmlns:mc="http://schemas.openxmlformats.org/markup-compatibility/2006">
      <mc:Choice Requires="x14">
        <control shapeId="2053" r:id="rId8" name="Scroll Bar 5">
          <controlPr locked="0" defaultSize="0" autoPict="0">
            <anchor moveWithCells="1">
              <from>
                <xdr:col>7</xdr:col>
                <xdr:colOff>419100</xdr:colOff>
                <xdr:row>21</xdr:row>
                <xdr:rowOff>28575</xdr:rowOff>
              </from>
              <to>
                <xdr:col>13</xdr:col>
                <xdr:colOff>561975</xdr:colOff>
                <xdr:row>21</xdr:row>
                <xdr:rowOff>238125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V31"/>
  <sheetViews>
    <sheetView showGridLines="0" tabSelected="1" zoomScaleNormal="100" workbookViewId="0">
      <selection activeCell="F7" sqref="F7"/>
    </sheetView>
  </sheetViews>
  <sheetFormatPr defaultRowHeight="15" x14ac:dyDescent="0.2"/>
  <cols>
    <col min="15" max="19" width="7" style="3" customWidth="1"/>
    <col min="20" max="20" width="18.5703125" style="3" customWidth="1"/>
    <col min="21" max="22" width="9.140625" style="3"/>
  </cols>
  <sheetData>
    <row r="1" spans="2:21" ht="20.25" customHeight="1" x14ac:dyDescent="0.3">
      <c r="B1" s="37" t="s">
        <v>51</v>
      </c>
      <c r="C1" s="32"/>
      <c r="D1" s="32"/>
      <c r="E1" s="32"/>
      <c r="F1" s="32"/>
      <c r="G1" s="32"/>
      <c r="H1" s="32"/>
      <c r="I1" s="32"/>
      <c r="J1" s="32"/>
      <c r="K1" s="33"/>
      <c r="L1" s="33"/>
      <c r="M1" s="33"/>
      <c r="N1" s="36"/>
      <c r="O1" s="36"/>
      <c r="P1" s="122"/>
      <c r="Q1" s="141" t="s">
        <v>93</v>
      </c>
      <c r="R1" s="142"/>
      <c r="S1" s="142"/>
      <c r="T1" s="142"/>
      <c r="U1" s="143"/>
    </row>
    <row r="2" spans="2:21" ht="20.25" x14ac:dyDescent="0.3">
      <c r="B2" s="38" t="s">
        <v>50</v>
      </c>
      <c r="C2" s="35"/>
      <c r="D2" s="35"/>
      <c r="E2" s="35"/>
      <c r="F2" s="35"/>
      <c r="G2" s="35"/>
      <c r="H2" s="35"/>
      <c r="I2" s="35"/>
      <c r="J2" s="35"/>
      <c r="K2" s="36"/>
      <c r="L2" s="36"/>
      <c r="M2" s="36"/>
      <c r="N2" s="36"/>
      <c r="O2" s="36"/>
      <c r="P2" s="122"/>
      <c r="Q2" s="144"/>
      <c r="R2" s="145"/>
      <c r="S2" s="145"/>
      <c r="T2" s="145"/>
      <c r="U2" s="146"/>
    </row>
    <row r="3" spans="2:21" ht="15.75" x14ac:dyDescent="0.25">
      <c r="B3" s="34" t="s">
        <v>89</v>
      </c>
      <c r="C3" s="35"/>
      <c r="D3" s="35"/>
      <c r="E3" s="35"/>
      <c r="F3" s="35"/>
      <c r="G3" s="35"/>
      <c r="H3" s="35"/>
      <c r="I3" s="35"/>
      <c r="J3" s="35"/>
      <c r="K3" s="36"/>
      <c r="L3" s="36"/>
      <c r="M3" s="36"/>
      <c r="N3" s="36"/>
      <c r="O3" s="36"/>
      <c r="P3" s="122"/>
      <c r="Q3" s="144"/>
      <c r="R3" s="145"/>
      <c r="S3" s="145"/>
      <c r="T3" s="145"/>
      <c r="U3" s="146"/>
    </row>
    <row r="4" spans="2:21" ht="8.25" customHeight="1" x14ac:dyDescent="0.2">
      <c r="B4" s="69"/>
      <c r="C4" s="70"/>
      <c r="D4" s="70"/>
      <c r="E4" s="70"/>
      <c r="F4" s="70"/>
      <c r="G4" s="70"/>
      <c r="H4" s="70"/>
      <c r="I4" s="70"/>
      <c r="J4" s="70"/>
      <c r="K4" s="71"/>
      <c r="L4" s="71"/>
      <c r="M4" s="71"/>
      <c r="N4" s="71"/>
      <c r="O4" s="71"/>
      <c r="P4" s="122"/>
      <c r="Q4" s="144"/>
      <c r="R4" s="145"/>
      <c r="S4" s="145"/>
      <c r="T4" s="145"/>
      <c r="U4" s="146"/>
    </row>
    <row r="5" spans="2:21" ht="15.75" x14ac:dyDescent="0.25">
      <c r="B5" s="24" t="s">
        <v>5</v>
      </c>
      <c r="C5" s="25"/>
      <c r="D5" s="25"/>
      <c r="E5" s="25"/>
      <c r="F5" s="25"/>
      <c r="G5" s="25"/>
      <c r="H5" s="25"/>
      <c r="I5" s="25"/>
      <c r="J5" s="25"/>
      <c r="K5" s="26"/>
      <c r="L5" s="26"/>
      <c r="M5" s="27"/>
      <c r="N5" s="123"/>
      <c r="O5" s="124"/>
      <c r="P5" s="121"/>
      <c r="Q5" s="144"/>
      <c r="R5" s="145"/>
      <c r="S5" s="145"/>
      <c r="T5" s="145"/>
      <c r="U5" s="146"/>
    </row>
    <row r="6" spans="2:21" x14ac:dyDescent="0.2">
      <c r="B6" s="28"/>
      <c r="C6" s="25"/>
      <c r="D6" s="25"/>
      <c r="E6" s="25"/>
      <c r="F6" s="25"/>
      <c r="G6" s="25"/>
      <c r="H6" s="25"/>
      <c r="I6" s="25"/>
      <c r="J6" s="25"/>
      <c r="K6" s="26"/>
      <c r="L6" s="26"/>
      <c r="M6" s="27"/>
      <c r="N6" s="116"/>
      <c r="O6" s="117"/>
      <c r="P6" s="122"/>
      <c r="Q6" s="144"/>
      <c r="R6" s="145"/>
      <c r="S6" s="145"/>
      <c r="T6" s="145"/>
      <c r="U6" s="146"/>
    </row>
    <row r="7" spans="2:21" x14ac:dyDescent="0.2">
      <c r="B7" s="28" t="s">
        <v>12</v>
      </c>
      <c r="C7" s="25"/>
      <c r="D7" s="25"/>
      <c r="E7" s="25"/>
      <c r="F7" s="119">
        <v>40</v>
      </c>
      <c r="G7" s="25" t="s">
        <v>1</v>
      </c>
      <c r="H7" s="25"/>
      <c r="I7" s="25"/>
      <c r="J7" s="25"/>
      <c r="K7" s="26"/>
      <c r="L7" s="26"/>
      <c r="M7" s="27"/>
      <c r="N7" s="118" t="s">
        <v>85</v>
      </c>
      <c r="O7" s="117">
        <v>40</v>
      </c>
      <c r="P7" s="122"/>
      <c r="Q7" s="144"/>
      <c r="R7" s="145"/>
      <c r="S7" s="145"/>
      <c r="T7" s="145"/>
      <c r="U7" s="146"/>
    </row>
    <row r="8" spans="2:21" x14ac:dyDescent="0.2">
      <c r="B8" s="28"/>
      <c r="C8" s="25"/>
      <c r="D8" s="25"/>
      <c r="E8" s="25"/>
      <c r="F8" s="26"/>
      <c r="G8" s="25"/>
      <c r="H8" s="25"/>
      <c r="I8" s="25"/>
      <c r="J8" s="25"/>
      <c r="K8" s="26"/>
      <c r="L8" s="26"/>
      <c r="M8" s="27"/>
      <c r="N8" s="116"/>
      <c r="O8" s="117"/>
      <c r="P8" s="122"/>
      <c r="Q8" s="144"/>
      <c r="R8" s="145"/>
      <c r="S8" s="145"/>
      <c r="T8" s="145"/>
      <c r="U8" s="146"/>
    </row>
    <row r="9" spans="2:21" x14ac:dyDescent="0.2">
      <c r="B9" s="28"/>
      <c r="C9" s="25"/>
      <c r="D9" s="25"/>
      <c r="E9" s="25"/>
      <c r="F9" s="25"/>
      <c r="G9" s="25"/>
      <c r="H9" s="25"/>
      <c r="I9" s="25"/>
      <c r="J9" s="25"/>
      <c r="K9" s="26"/>
      <c r="L9" s="26"/>
      <c r="M9" s="27"/>
      <c r="N9" s="116"/>
      <c r="O9" s="117"/>
      <c r="P9" s="122"/>
      <c r="Q9" s="144"/>
      <c r="R9" s="145"/>
      <c r="S9" s="145"/>
      <c r="T9" s="145"/>
      <c r="U9" s="146"/>
    </row>
    <row r="10" spans="2:21" x14ac:dyDescent="0.2">
      <c r="B10" s="28" t="s">
        <v>55</v>
      </c>
      <c r="C10" s="25"/>
      <c r="D10" s="25"/>
      <c r="E10" s="25"/>
      <c r="F10" s="119">
        <v>30</v>
      </c>
      <c r="G10" s="25" t="s">
        <v>58</v>
      </c>
      <c r="H10" s="25"/>
      <c r="I10" s="25"/>
      <c r="J10" s="25"/>
      <c r="K10" s="26"/>
      <c r="L10" s="26"/>
      <c r="M10" s="27"/>
      <c r="N10" s="118" t="s">
        <v>85</v>
      </c>
      <c r="O10" s="117">
        <v>30</v>
      </c>
      <c r="P10" s="122"/>
      <c r="Q10" s="144"/>
      <c r="R10" s="145"/>
      <c r="S10" s="145"/>
      <c r="T10" s="145"/>
      <c r="U10" s="146"/>
    </row>
    <row r="11" spans="2:21" x14ac:dyDescent="0.2">
      <c r="B11" s="28"/>
      <c r="C11" s="25"/>
      <c r="D11" s="25"/>
      <c r="E11" s="25"/>
      <c r="F11" s="26"/>
      <c r="G11" s="25"/>
      <c r="H11" s="128" t="s">
        <v>7</v>
      </c>
      <c r="I11" s="25"/>
      <c r="J11" s="25"/>
      <c r="K11" s="26"/>
      <c r="L11" s="26"/>
      <c r="M11" s="131" t="s">
        <v>8</v>
      </c>
      <c r="N11" s="116"/>
      <c r="O11" s="117"/>
      <c r="P11" s="122"/>
      <c r="Q11" s="144"/>
      <c r="R11" s="145"/>
      <c r="S11" s="145"/>
      <c r="T11" s="145"/>
      <c r="U11" s="146"/>
    </row>
    <row r="12" spans="2:21" x14ac:dyDescent="0.2">
      <c r="B12" s="28"/>
      <c r="C12" s="25"/>
      <c r="D12" s="25"/>
      <c r="E12" s="25"/>
      <c r="F12" s="25"/>
      <c r="G12" s="25"/>
      <c r="H12" s="26"/>
      <c r="I12" s="25"/>
      <c r="J12" s="25"/>
      <c r="K12" s="26"/>
      <c r="L12" s="26"/>
      <c r="M12" s="27"/>
      <c r="N12" s="116"/>
      <c r="O12" s="117"/>
      <c r="P12" s="122"/>
      <c r="Q12" s="144"/>
      <c r="R12" s="145"/>
      <c r="S12" s="145"/>
      <c r="T12" s="145"/>
      <c r="U12" s="146"/>
    </row>
    <row r="13" spans="2:21" x14ac:dyDescent="0.2">
      <c r="B13" s="28" t="s">
        <v>20</v>
      </c>
      <c r="C13" s="25"/>
      <c r="D13" s="25"/>
      <c r="E13" s="25"/>
      <c r="F13" s="119">
        <v>0</v>
      </c>
      <c r="G13" s="25" t="s">
        <v>58</v>
      </c>
      <c r="H13" s="25"/>
      <c r="I13" s="25"/>
      <c r="J13" s="25"/>
      <c r="K13" s="26"/>
      <c r="L13" s="26"/>
      <c r="M13" s="27"/>
      <c r="N13" s="118" t="s">
        <v>85</v>
      </c>
      <c r="O13" s="117">
        <v>0</v>
      </c>
      <c r="P13" s="122"/>
      <c r="Q13" s="144"/>
      <c r="R13" s="145"/>
      <c r="S13" s="145"/>
      <c r="T13" s="145"/>
      <c r="U13" s="146"/>
    </row>
    <row r="14" spans="2:21" x14ac:dyDescent="0.2">
      <c r="B14" s="28"/>
      <c r="C14" s="25"/>
      <c r="D14" s="25"/>
      <c r="E14" s="25"/>
      <c r="F14" s="26"/>
      <c r="G14" s="25"/>
      <c r="H14" s="128" t="s">
        <v>6</v>
      </c>
      <c r="I14" s="25"/>
      <c r="J14" s="25"/>
      <c r="K14" s="26"/>
      <c r="L14" s="26"/>
      <c r="M14" s="131" t="s">
        <v>57</v>
      </c>
      <c r="N14" s="116"/>
      <c r="O14" s="117"/>
      <c r="P14" s="122"/>
      <c r="Q14" s="144"/>
      <c r="R14" s="145"/>
      <c r="S14" s="145"/>
      <c r="T14" s="145"/>
      <c r="U14" s="146"/>
    </row>
    <row r="15" spans="2:21" x14ac:dyDescent="0.2">
      <c r="B15" s="28"/>
      <c r="C15" s="25"/>
      <c r="D15" s="25"/>
      <c r="E15" s="25"/>
      <c r="F15" s="25"/>
      <c r="G15" s="25"/>
      <c r="H15" s="25"/>
      <c r="I15" s="25"/>
      <c r="J15" s="25" t="s">
        <v>64</v>
      </c>
      <c r="K15" s="25"/>
      <c r="L15" s="25"/>
      <c r="M15" s="39"/>
      <c r="N15" s="116"/>
      <c r="O15" s="117"/>
      <c r="P15" s="122"/>
      <c r="Q15" s="144"/>
      <c r="R15" s="145"/>
      <c r="S15" s="145"/>
      <c r="T15" s="145"/>
      <c r="U15" s="146"/>
    </row>
    <row r="16" spans="2:21" x14ac:dyDescent="0.2">
      <c r="B16" s="28" t="s">
        <v>13</v>
      </c>
      <c r="C16" s="25"/>
      <c r="D16" s="25"/>
      <c r="E16" s="25"/>
      <c r="F16" s="125">
        <v>4</v>
      </c>
      <c r="G16" s="25" t="s">
        <v>2</v>
      </c>
      <c r="H16" s="25"/>
      <c r="I16" s="25"/>
      <c r="J16" s="25"/>
      <c r="K16" s="26"/>
      <c r="L16" s="26"/>
      <c r="M16" s="27"/>
      <c r="N16" s="118" t="s">
        <v>85</v>
      </c>
      <c r="O16" s="117">
        <v>14</v>
      </c>
      <c r="P16" s="122"/>
      <c r="Q16" s="144"/>
      <c r="R16" s="145"/>
      <c r="S16" s="145"/>
      <c r="T16" s="145"/>
      <c r="U16" s="146"/>
    </row>
    <row r="17" spans="2:21" x14ac:dyDescent="0.2">
      <c r="B17" s="28"/>
      <c r="C17" s="25"/>
      <c r="D17" s="25"/>
      <c r="E17" s="25"/>
      <c r="F17" s="25"/>
      <c r="G17" s="25"/>
      <c r="H17" s="130" t="s">
        <v>92</v>
      </c>
      <c r="I17" s="126"/>
      <c r="J17" s="127"/>
      <c r="K17" s="128"/>
      <c r="L17" s="126"/>
      <c r="M17" s="129"/>
      <c r="N17" s="116"/>
      <c r="O17" s="117"/>
      <c r="P17" s="122"/>
      <c r="Q17" s="147"/>
      <c r="R17" s="148"/>
      <c r="S17" s="148"/>
      <c r="T17" s="148"/>
      <c r="U17" s="149"/>
    </row>
    <row r="18" spans="2:21" ht="18" customHeight="1" x14ac:dyDescent="0.2">
      <c r="B18" s="28"/>
      <c r="C18" s="25"/>
      <c r="D18" s="25"/>
      <c r="E18" s="25"/>
      <c r="F18" s="25"/>
      <c r="G18" s="25"/>
      <c r="H18" s="30"/>
      <c r="I18" s="30"/>
      <c r="J18" s="30"/>
      <c r="K18" s="30"/>
      <c r="L18" s="30"/>
      <c r="M18" s="31"/>
      <c r="N18" s="116"/>
      <c r="O18" s="117"/>
      <c r="P18" s="122"/>
      <c r="Q18" s="150" t="s">
        <v>88</v>
      </c>
      <c r="R18" s="151"/>
      <c r="S18" s="151"/>
      <c r="T18" s="151"/>
      <c r="U18" s="152"/>
    </row>
    <row r="19" spans="2:21" ht="15" customHeight="1" x14ac:dyDescent="0.2">
      <c r="B19" s="28" t="s">
        <v>15</v>
      </c>
      <c r="C19" s="25"/>
      <c r="D19" s="25"/>
      <c r="E19" s="25"/>
      <c r="F19" s="119">
        <v>85</v>
      </c>
      <c r="G19" s="25" t="s">
        <v>2</v>
      </c>
      <c r="H19" s="4"/>
      <c r="L19" s="1"/>
      <c r="M19" s="2"/>
      <c r="N19" s="118" t="s">
        <v>85</v>
      </c>
      <c r="O19" s="117">
        <v>85</v>
      </c>
      <c r="P19" s="122"/>
      <c r="Q19" s="138" t="s">
        <v>90</v>
      </c>
      <c r="R19" s="139"/>
      <c r="S19" s="139"/>
      <c r="T19" s="139"/>
      <c r="U19" s="140"/>
    </row>
    <row r="20" spans="2:21" ht="15" customHeight="1" x14ac:dyDescent="0.2">
      <c r="B20" s="28"/>
      <c r="C20" s="25"/>
      <c r="D20" s="25"/>
      <c r="E20" s="25"/>
      <c r="F20" s="25"/>
      <c r="G20" s="25"/>
      <c r="H20" s="12"/>
      <c r="I20" s="13" t="s">
        <v>54</v>
      </c>
      <c r="J20" s="9" t="s">
        <v>52</v>
      </c>
      <c r="K20" s="9" t="s">
        <v>52</v>
      </c>
      <c r="L20" s="10" t="s">
        <v>53</v>
      </c>
      <c r="M20" s="11"/>
      <c r="N20" s="116"/>
      <c r="O20" s="117"/>
      <c r="P20" s="122"/>
      <c r="Q20" s="132" t="s">
        <v>91</v>
      </c>
      <c r="R20" s="133"/>
      <c r="S20" s="133"/>
      <c r="T20" s="133"/>
      <c r="U20" s="134"/>
    </row>
    <row r="21" spans="2:21" x14ac:dyDescent="0.2">
      <c r="B21" s="28"/>
      <c r="C21" s="25"/>
      <c r="D21" s="25"/>
      <c r="E21" s="25"/>
      <c r="F21" s="25"/>
      <c r="G21" s="25"/>
      <c r="H21" s="25"/>
      <c r="I21" s="25"/>
      <c r="J21" s="25"/>
      <c r="K21" s="26"/>
      <c r="L21" s="26"/>
      <c r="M21" s="27"/>
      <c r="N21" s="116"/>
      <c r="O21" s="117"/>
      <c r="P21" s="122"/>
      <c r="Q21" s="132"/>
      <c r="R21" s="133"/>
      <c r="S21" s="133"/>
      <c r="T21" s="133"/>
      <c r="U21" s="134"/>
    </row>
    <row r="22" spans="2:21" ht="15.75" x14ac:dyDescent="0.25">
      <c r="B22" s="40" t="s">
        <v>4</v>
      </c>
      <c r="C22" s="41"/>
      <c r="D22" s="41"/>
      <c r="E22" s="41"/>
      <c r="F22" s="41"/>
      <c r="G22" s="41"/>
      <c r="H22" s="41"/>
      <c r="I22" s="41"/>
      <c r="J22" s="41"/>
      <c r="K22" s="42"/>
      <c r="L22" s="42"/>
      <c r="M22" s="42"/>
      <c r="N22" s="42"/>
      <c r="O22" s="43"/>
      <c r="P22" s="122"/>
      <c r="Q22" s="132"/>
      <c r="R22" s="133"/>
      <c r="S22" s="133"/>
      <c r="T22" s="133"/>
      <c r="U22" s="134"/>
    </row>
    <row r="23" spans="2:21" ht="10.5" customHeight="1" x14ac:dyDescent="0.25">
      <c r="B23" s="23"/>
      <c r="C23" s="15"/>
      <c r="D23" s="15"/>
      <c r="E23" s="15"/>
      <c r="F23" s="15"/>
      <c r="G23" s="15"/>
      <c r="H23" s="15"/>
      <c r="I23" s="15"/>
      <c r="J23" s="15"/>
      <c r="K23" s="16"/>
      <c r="L23" s="16"/>
      <c r="M23" s="16"/>
      <c r="N23" s="16"/>
      <c r="O23" s="18"/>
      <c r="P23" s="122"/>
      <c r="Q23" s="132"/>
      <c r="R23" s="133"/>
      <c r="S23" s="133"/>
      <c r="T23" s="133"/>
      <c r="U23" s="134"/>
    </row>
    <row r="24" spans="2:21" ht="15.75" x14ac:dyDescent="0.25">
      <c r="B24" s="14" t="s">
        <v>84</v>
      </c>
      <c r="C24" s="15"/>
      <c r="D24" s="15"/>
      <c r="E24" s="15"/>
      <c r="F24" s="111">
        <f>+F31*F7*F16*F19/10000</f>
        <v>1564.52224</v>
      </c>
      <c r="G24" s="15" t="s">
        <v>3</v>
      </c>
      <c r="H24" s="15"/>
      <c r="I24" s="15" t="s">
        <v>60</v>
      </c>
      <c r="J24" s="15"/>
      <c r="K24" s="16"/>
      <c r="L24" s="16"/>
      <c r="M24" s="16"/>
      <c r="N24" s="16"/>
      <c r="O24" s="18"/>
      <c r="P24" s="122"/>
      <c r="Q24" s="132"/>
      <c r="R24" s="133"/>
      <c r="S24" s="133"/>
      <c r="T24" s="133"/>
      <c r="U24" s="134"/>
    </row>
    <row r="25" spans="2:21" ht="15.75" x14ac:dyDescent="0.25">
      <c r="B25" s="14"/>
      <c r="C25" s="15"/>
      <c r="D25" s="15"/>
      <c r="E25" s="15"/>
      <c r="F25" s="111">
        <f>+F24/F7</f>
        <v>39.113056</v>
      </c>
      <c r="G25" s="15" t="s">
        <v>0</v>
      </c>
      <c r="H25" s="15"/>
      <c r="I25" s="15" t="s">
        <v>59</v>
      </c>
      <c r="J25" s="15"/>
      <c r="K25" s="16"/>
      <c r="L25" s="16"/>
      <c r="M25" s="16"/>
      <c r="N25" s="16"/>
      <c r="O25" s="18"/>
      <c r="P25" s="122"/>
      <c r="Q25" s="132"/>
      <c r="R25" s="133"/>
      <c r="S25" s="133"/>
      <c r="T25" s="133"/>
      <c r="U25" s="134"/>
    </row>
    <row r="26" spans="2:21" ht="15.75" x14ac:dyDescent="0.25">
      <c r="B26" s="14"/>
      <c r="C26" s="15"/>
      <c r="D26" s="15"/>
      <c r="E26" s="15"/>
      <c r="F26" s="111">
        <f>F24/F29</f>
        <v>977.82639999999992</v>
      </c>
      <c r="G26" s="15" t="s">
        <v>56</v>
      </c>
      <c r="H26" s="15"/>
      <c r="I26" s="15" t="s">
        <v>87</v>
      </c>
      <c r="J26" s="15"/>
      <c r="K26" s="16"/>
      <c r="L26" s="16"/>
      <c r="M26" s="120"/>
      <c r="N26" s="16"/>
      <c r="O26" s="18"/>
      <c r="P26" s="122"/>
      <c r="Q26" s="132"/>
      <c r="R26" s="133"/>
      <c r="S26" s="133"/>
      <c r="T26" s="133"/>
      <c r="U26" s="134"/>
    </row>
    <row r="27" spans="2:21" ht="15.75" x14ac:dyDescent="0.25">
      <c r="B27" s="14"/>
      <c r="C27" s="15"/>
      <c r="D27" s="15"/>
      <c r="E27" s="15"/>
      <c r="F27" s="111">
        <f>F26*100/1160</f>
        <v>84.295379310344813</v>
      </c>
      <c r="G27" s="15" t="s">
        <v>61</v>
      </c>
      <c r="H27" s="15"/>
      <c r="I27" s="15" t="s">
        <v>62</v>
      </c>
      <c r="J27" s="15"/>
      <c r="K27" s="16"/>
      <c r="L27" s="16"/>
      <c r="M27" s="120"/>
      <c r="N27" s="16"/>
      <c r="O27" s="18"/>
      <c r="P27" s="122"/>
      <c r="Q27" s="132"/>
      <c r="R27" s="133"/>
      <c r="S27" s="133"/>
      <c r="T27" s="133"/>
      <c r="U27" s="134"/>
    </row>
    <row r="28" spans="2:21" ht="6.75" customHeight="1" x14ac:dyDescent="0.2">
      <c r="B28" s="14"/>
      <c r="C28" s="15"/>
      <c r="D28" s="15"/>
      <c r="E28" s="15"/>
      <c r="F28" s="15"/>
      <c r="G28" s="15"/>
      <c r="H28" s="15"/>
      <c r="I28" s="15"/>
      <c r="J28" s="15"/>
      <c r="K28" s="16"/>
      <c r="L28" s="16"/>
      <c r="M28" s="16"/>
      <c r="N28" s="16"/>
      <c r="O28" s="18"/>
      <c r="P28" s="122"/>
      <c r="Q28" s="132"/>
      <c r="R28" s="133"/>
      <c r="S28" s="133"/>
      <c r="T28" s="133"/>
      <c r="U28" s="134"/>
    </row>
    <row r="29" spans="2:21" ht="15.75" x14ac:dyDescent="0.25">
      <c r="B29" s="14" t="s">
        <v>86</v>
      </c>
      <c r="C29" s="15"/>
      <c r="D29" s="15"/>
      <c r="E29" s="15"/>
      <c r="F29" s="115">
        <f>+F7*F16/100</f>
        <v>1.6</v>
      </c>
      <c r="G29" s="15" t="s">
        <v>11</v>
      </c>
      <c r="H29" s="44"/>
      <c r="I29" s="44"/>
      <c r="J29" s="44"/>
      <c r="K29" s="44"/>
      <c r="L29" s="44"/>
      <c r="M29" s="44"/>
      <c r="N29" s="16"/>
      <c r="O29" s="18"/>
      <c r="P29" s="122"/>
      <c r="Q29" s="132"/>
      <c r="R29" s="133"/>
      <c r="S29" s="133"/>
      <c r="T29" s="133"/>
      <c r="U29" s="134"/>
    </row>
    <row r="30" spans="2:21" ht="7.5" customHeight="1" x14ac:dyDescent="0.2">
      <c r="B30" s="14"/>
      <c r="C30" s="15"/>
      <c r="D30" s="15"/>
      <c r="E30" s="15"/>
      <c r="F30" s="15"/>
      <c r="G30" s="15"/>
      <c r="H30" s="15"/>
      <c r="I30" s="15"/>
      <c r="J30" s="15"/>
      <c r="K30" s="16"/>
      <c r="L30" s="16"/>
      <c r="M30" s="16"/>
      <c r="N30" s="16"/>
      <c r="O30" s="18"/>
      <c r="P30" s="122"/>
      <c r="Q30" s="132"/>
      <c r="R30" s="133"/>
      <c r="S30" s="133"/>
      <c r="T30" s="133"/>
      <c r="U30" s="134"/>
    </row>
    <row r="31" spans="2:21" ht="15.75" x14ac:dyDescent="0.25">
      <c r="B31" s="19" t="s">
        <v>14</v>
      </c>
      <c r="C31" s="20"/>
      <c r="D31" s="20"/>
      <c r="E31" s="20"/>
      <c r="F31" s="110">
        <f>F13*F13*(F10*F10*0.00000846 - 0.00108*F10 + 0.000207)+F13*(0.00003*F10*F10 - 0.003*F10 - 0.0019)-0.1043*F10*F10 + 8.2598*F10 + 996.46</f>
        <v>1150.384</v>
      </c>
      <c r="G31" s="20" t="s">
        <v>0</v>
      </c>
      <c r="H31" s="45">
        <f>F31*100/1160</f>
        <v>99.171034482758614</v>
      </c>
      <c r="I31" s="20" t="s">
        <v>63</v>
      </c>
      <c r="J31" s="21"/>
      <c r="K31" s="21"/>
      <c r="L31" s="21"/>
      <c r="M31" s="21"/>
      <c r="N31" s="21"/>
      <c r="O31" s="22"/>
      <c r="P31" s="122"/>
      <c r="Q31" s="135"/>
      <c r="R31" s="136"/>
      <c r="S31" s="136"/>
      <c r="T31" s="136"/>
      <c r="U31" s="137"/>
    </row>
  </sheetData>
  <sheetProtection password="C6BC" sheet="1" objects="1" scenarios="1" selectLockedCells="1"/>
  <dataConsolidate/>
  <mergeCells count="4">
    <mergeCell ref="Q20:U31"/>
    <mergeCell ref="Q19:U19"/>
    <mergeCell ref="Q1:U17"/>
    <mergeCell ref="Q18:U18"/>
  </mergeCells>
  <phoneticPr fontId="11" type="noConversion"/>
  <dataValidations xWindow="1009" yWindow="576" count="16">
    <dataValidation allowBlank="1" showInputMessage="1" showErrorMessage="1" promptTitle="Systemfaktor" prompt="Angiver anlæggets effektivitet i forhold til hvis der ikke var tab fra vekselretter, skygger etc." sqref="C19"/>
    <dataValidation allowBlank="1" showInputMessage="1" showErrorMessage="1" promptTitle="Modulareal" prompt="Samlet solcelleareal incl kanter og mellemrum mellem cellerne" sqref="C7:D7"/>
    <dataValidation allowBlank="1" showInputMessage="1" showErrorMessage="1" promptTitle="Hældning" prompt="Normalt anbefales det ikke at gå under 15 grader af hensyn til selvafrensning i regnvejr" sqref="B10:D10"/>
    <dataValidation allowBlank="1" showInputMessage="1" showErrorMessage="1" promptTitle="Afvigelse" prompt="Sydvendt montage er at foretrække, men især ved lave hældninger er ydelsen ikke særligt påvirket af en lille afvigelse" sqref="B13:D13"/>
    <dataValidation allowBlank="1" showInputMessage="1" showErrorMessage="1" promptTitle="Virkningsgrad" prompt="Angiver hvor stor del af den indkommende solenergi som omdannes til el ved standardbetingelser. Kan beregnes som modulets nominelle effekt i kW divideret med arealet i kvadratmeter" sqref="B16:D16"/>
    <dataValidation allowBlank="1" showInputMessage="1" showErrorMessage="1" promptTitle="Nominel ydelse" prompt="Solcellearealets ydelse ved standardbetingelser, når der ikke er indregnet ledningstab m.v." sqref="B29:G29"/>
    <dataValidation allowBlank="1" showInputMessage="1" showErrorMessage="1" promptTitle="Indstråling" prompt="Beregnet årlig solenergi som rammer solcellefladen" sqref="B31:G31"/>
    <dataValidation allowBlank="1" showInputMessage="1" showErrorMessage="1" promptTitle="Ydelse" prompt="Beregnet i et typisk år som et gennemsnit for Danmark" sqref="B24:D24"/>
    <dataValidation allowBlank="1" showInputMessage="1" showErrorMessage="1" promptTitle="Systemfaktor" prompt="Angiver anlæggets effektivitet i forhold til hvis der ikke var tab fra vekselretter, skygger, kabler etc." sqref="B19"/>
    <dataValidation allowBlank="1" showInputMessage="1" showErrorMessage="1" promptTitle="Solceller" prompt="Tyndfilm er de mindst effektive, men billigst pr. areal_x000a_Multikrystallinske og monokrystallinske er mere effektive, men dyrere pr. areal_x000a_Avancerede typer angiver den øvre grænse forhvad der kan købes i dag, men prisen stiger kraftigt med effektiviteten." sqref="I15:L17"/>
    <dataValidation type="decimal" operator="greaterThan" allowBlank="1" showErrorMessage="1" errorTitle="Modulareal" error="Større end 0 m2" promptTitle="Modulareal" prompt="Samlet solcelleareal incl kanter og mellemrum mellem cellerne" sqref="F7">
      <formula1>0</formula1>
    </dataValidation>
    <dataValidation type="decimal" allowBlank="1" showErrorMessage="1" errorTitle="Hældning fra vandret" error="Mellem 0 og 90 grader" promptTitle="Hældning fra vandret" prompt="Normalt anbefales det ikke at gå under 15 grader af hensyn til selvafrensning i regnvejr" sqref="F10">
      <formula1>0</formula1>
      <formula2>90</formula2>
    </dataValidation>
    <dataValidation type="decimal" allowBlank="1" showErrorMessage="1" errorTitle="Hældning fra vandret" error="Mellem 0 og 90 grader" promptTitle="Afvigelse fra syd" prompt="Sydvendt montage er at foretrække, men især ved lave hældninger er ydelsen ikke særligt påvirket af en lille afvigelse" sqref="F13">
      <formula1>0</formula1>
      <formula2>90</formula2>
    </dataValidation>
    <dataValidation type="decimal" allowBlank="1" showErrorMessage="1" errorTitle="Modulvirkningsgrad" error="Større end 4 og mindre end 23 %" promptTitle="Modulvirkningsgrad" prompt="Angiver hvor stor del af den indkommende solenergi som omdannes til el ved standardbetingelser. Kan beregnes som modulets nominelle effekt i kW divideret med arealet i kvadratmeter" sqref="F16">
      <formula1>4</formula1>
      <formula2>23</formula2>
    </dataValidation>
    <dataValidation type="decimal" allowBlank="1" showErrorMessage="1" errorTitle="Systemfaktor" error="Mellem 60 og 100 %" promptTitle="Systemfaktor" prompt="Angiver anlæggets effektivitet i forhold til, hvis der ikke var tab fra vekselretter, skygger etc. Fx forhøjet celletemperatur =&gt; lavere systemfaktor og vice versa" sqref="F19">
      <formula1>60</formula1>
      <formula2>100</formula2>
    </dataValidation>
    <dataValidation allowBlank="1" showErrorMessage="1" promptTitle="Modulareal" prompt="Samlet solcelleareal incl kanter og mellemrum mellem cellerne" sqref="B7"/>
  </dataValidations>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1036" r:id="rId4" name="CommandButton1">
          <controlPr autoLine="0" r:id="rId5">
            <anchor moveWithCells="1">
              <from>
                <xdr:col>13</xdr:col>
                <xdr:colOff>19050</xdr:colOff>
                <xdr:row>4</xdr:row>
                <xdr:rowOff>28575</xdr:rowOff>
              </from>
              <to>
                <xdr:col>15</xdr:col>
                <xdr:colOff>0</xdr:colOff>
                <xdr:row>5</xdr:row>
                <xdr:rowOff>142875</xdr:rowOff>
              </to>
            </anchor>
          </controlPr>
        </control>
      </mc:Choice>
      <mc:Fallback>
        <control shapeId="1036" r:id="rId4" name="CommandButton1"/>
      </mc:Fallback>
    </mc:AlternateContent>
    <mc:AlternateContent xmlns:mc="http://schemas.openxmlformats.org/markup-compatibility/2006">
      <mc:Choice Requires="x14">
        <control shapeId="1026" r:id="rId6" name="Scroll Bar 2">
          <controlPr locked="0" defaultSize="0" autoPict="0">
            <anchor moveWithCells="1">
              <from>
                <xdr:col>6</xdr:col>
                <xdr:colOff>581025</xdr:colOff>
                <xdr:row>8</xdr:row>
                <xdr:rowOff>180975</xdr:rowOff>
              </from>
              <to>
                <xdr:col>12</xdr:col>
                <xdr:colOff>600075</xdr:colOff>
                <xdr:row>10</xdr:row>
                <xdr:rowOff>9525</xdr:rowOff>
              </to>
            </anchor>
          </controlPr>
        </control>
      </mc:Choice>
    </mc:AlternateContent>
    <mc:AlternateContent xmlns:mc="http://schemas.openxmlformats.org/markup-compatibility/2006">
      <mc:Choice Requires="x14">
        <control shapeId="1027" r:id="rId7" name="Scroll Bar 3">
          <controlPr locked="0" defaultSize="0" autoPict="0">
            <anchor moveWithCells="1">
              <from>
                <xdr:col>6</xdr:col>
                <xdr:colOff>581025</xdr:colOff>
                <xdr:row>11</xdr:row>
                <xdr:rowOff>180975</xdr:rowOff>
              </from>
              <to>
                <xdr:col>12</xdr:col>
                <xdr:colOff>600075</xdr:colOff>
                <xdr:row>13</xdr:row>
                <xdr:rowOff>9525</xdr:rowOff>
              </to>
            </anchor>
          </controlPr>
        </control>
      </mc:Choice>
    </mc:AlternateContent>
    <mc:AlternateContent xmlns:mc="http://schemas.openxmlformats.org/markup-compatibility/2006">
      <mc:Choice Requires="x14">
        <control shapeId="1028" r:id="rId8" name="Scroll Bar 4">
          <controlPr locked="0" defaultSize="0" autoPict="0">
            <anchor moveWithCells="1">
              <from>
                <xdr:col>6</xdr:col>
                <xdr:colOff>600075</xdr:colOff>
                <xdr:row>18</xdr:row>
                <xdr:rowOff>0</xdr:rowOff>
              </from>
              <to>
                <xdr:col>12</xdr:col>
                <xdr:colOff>600075</xdr:colOff>
                <xdr:row>19</xdr:row>
                <xdr:rowOff>28575</xdr:rowOff>
              </to>
            </anchor>
          </controlPr>
        </control>
      </mc:Choice>
    </mc:AlternateContent>
    <mc:AlternateContent xmlns:mc="http://schemas.openxmlformats.org/markup-compatibility/2006">
      <mc:Choice Requires="x14">
        <control shapeId="1029" r:id="rId9" name="Scroll Bar 5">
          <controlPr locked="0" defaultSize="0" autoPict="0">
            <anchor moveWithCells="1">
              <from>
                <xdr:col>6</xdr:col>
                <xdr:colOff>600075</xdr:colOff>
                <xdr:row>15</xdr:row>
                <xdr:rowOff>0</xdr:rowOff>
              </from>
              <to>
                <xdr:col>12</xdr:col>
                <xdr:colOff>600075</xdr:colOff>
                <xdr:row>16</xdr:row>
                <xdr:rowOff>9525</xdr:rowOff>
              </to>
            </anchor>
          </controlPr>
        </control>
      </mc:Choice>
    </mc:AlternateContent>
    <mc:AlternateContent xmlns:mc="http://schemas.openxmlformats.org/markup-compatibility/2006">
      <mc:Choice Requires="x14">
        <control shapeId="1031" r:id="rId10" name="Scroll Bar 7">
          <controlPr locked="0" defaultSize="0" autoPict="0">
            <anchor moveWithCells="1">
              <from>
                <xdr:col>6</xdr:col>
                <xdr:colOff>600075</xdr:colOff>
                <xdr:row>18</xdr:row>
                <xdr:rowOff>9525</xdr:rowOff>
              </from>
              <to>
                <xdr:col>12</xdr:col>
                <xdr:colOff>600075</xdr:colOff>
                <xdr:row>19</xdr:row>
                <xdr:rowOff>28575</xdr:rowOff>
              </to>
            </anchor>
          </controlPr>
        </control>
      </mc:Choice>
    </mc:AlternateContent>
    <mc:AlternateContent xmlns:mc="http://schemas.openxmlformats.org/markup-compatibility/2006">
      <mc:Choice Requires="x14">
        <control shapeId="1032" r:id="rId11" name="Scroll Bar 8">
          <controlPr locked="0" defaultSize="0" autoPict="0">
            <anchor moveWithCells="1">
              <from>
                <xdr:col>6</xdr:col>
                <xdr:colOff>600075</xdr:colOff>
                <xdr:row>15</xdr:row>
                <xdr:rowOff>0</xdr:rowOff>
              </from>
              <to>
                <xdr:col>12</xdr:col>
                <xdr:colOff>600075</xdr:colOff>
                <xdr:row>16</xdr:row>
                <xdr:rowOff>28575</xdr:rowOff>
              </to>
            </anchor>
          </controlPr>
        </control>
      </mc:Choice>
    </mc:AlternateContent>
    <mc:AlternateContent xmlns:mc="http://schemas.openxmlformats.org/markup-compatibility/2006">
      <mc:Choice Requires="x14">
        <control shapeId="1033" r:id="rId12" name="Scroll Bar 9">
          <controlPr locked="0" defaultSize="0" autoPict="0">
            <anchor moveWithCells="1">
              <from>
                <xdr:col>6</xdr:col>
                <xdr:colOff>600075</xdr:colOff>
                <xdr:row>15</xdr:row>
                <xdr:rowOff>9525</xdr:rowOff>
              </from>
              <to>
                <xdr:col>12</xdr:col>
                <xdr:colOff>600075</xdr:colOff>
                <xdr:row>16</xdr:row>
                <xdr:rowOff>28575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Stand Alone</vt:lpstr>
      <vt:lpstr>Nettilsluttet</vt:lpstr>
    </vt:vector>
  </TitlesOfParts>
  <Company>DTI Energi VISION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Katic</dc:creator>
  <cp:lastModifiedBy>Jannie Guldmann Würtz</cp:lastModifiedBy>
  <cp:lastPrinted>2000-10-11T12:38:59Z</cp:lastPrinted>
  <dcterms:created xsi:type="dcterms:W3CDTF">1999-09-11T18:42:39Z</dcterms:created>
  <dcterms:modified xsi:type="dcterms:W3CDTF">2014-06-26T11:27:36Z</dcterms:modified>
</cp:coreProperties>
</file>